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curso\Apostila\Excel FIT\Prova 2013\"/>
    </mc:Choice>
  </mc:AlternateContent>
  <bookViews>
    <workbookView xWindow="0" yWindow="0" windowWidth="19200" windowHeight="11595" tabRatio="902"/>
  </bookViews>
  <sheets>
    <sheet name="Questão_01" sheetId="16" r:id="rId1"/>
    <sheet name="Questão_02" sheetId="21" r:id="rId2"/>
    <sheet name="Questão_03" sheetId="30" r:id="rId3"/>
    <sheet name="Questão_04" sheetId="24" r:id="rId4"/>
    <sheet name="Questão_05" sheetId="23" r:id="rId5"/>
    <sheet name="Questão_06" sheetId="61" r:id="rId6"/>
    <sheet name="Questão_07" sheetId="25" r:id="rId7"/>
    <sheet name="Questão_08" sheetId="27" r:id="rId8"/>
    <sheet name="Questão_09" sheetId="1" r:id="rId9"/>
    <sheet name="Questão_10" sheetId="3" r:id="rId10"/>
    <sheet name="Custo" sheetId="4" r:id="rId11"/>
    <sheet name="Questão_11" sheetId="55" r:id="rId12"/>
    <sheet name="Questão_12" sheetId="9" r:id="rId13"/>
    <sheet name="Questão_13" sheetId="2" r:id="rId14"/>
    <sheet name="Questão_14" sheetId="11" r:id="rId15"/>
    <sheet name="Questão_15" sheetId="7" r:id="rId16"/>
    <sheet name="Questão_16" sheetId="10" r:id="rId17"/>
    <sheet name="Questão_17" sheetId="62" r:id="rId18"/>
    <sheet name="Questão_18" sheetId="56" r:id="rId19"/>
    <sheet name="Questão_19" sheetId="38" r:id="rId20"/>
    <sheet name="Questão_20" sheetId="58" r:id="rId21"/>
    <sheet name="Questão_21" sheetId="8" r:id="rId22"/>
    <sheet name="Questão_22" sheetId="59" r:id="rId23"/>
    <sheet name="Questão_23" sheetId="47" r:id="rId24"/>
    <sheet name="Questão_24" sheetId="33" r:id="rId25"/>
    <sheet name="Questão_25" sheetId="45" r:id="rId26"/>
    <sheet name="Filial A" sheetId="49" r:id="rId27"/>
    <sheet name="Filial B" sheetId="50" r:id="rId28"/>
    <sheet name="Filial C" sheetId="51" r:id="rId29"/>
    <sheet name="Questão_26" sheetId="44" r:id="rId30"/>
    <sheet name="Questão_27" sheetId="60" r:id="rId31"/>
    <sheet name="Questão_28" sheetId="46" r:id="rId32"/>
    <sheet name="Questão_29" sheetId="13" r:id="rId33"/>
    <sheet name="Questão_30" sheetId="63" r:id="rId34"/>
    <sheet name="Resumo" sheetId="53" r:id="rId35"/>
  </sheets>
  <definedNames>
    <definedName name="_411" localSheetId="24">Questão_24!$A$9:$E$2075</definedName>
    <definedName name="cursos" localSheetId="17">Questão_17!$B$7:$C$17</definedName>
  </definedNames>
  <calcPr calcId="162913"/>
</workbook>
</file>

<file path=xl/calcChain.xml><?xml version="1.0" encoding="utf-8"?>
<calcChain xmlns="http://schemas.openxmlformats.org/spreadsheetml/2006/main">
  <c r="B38" i="53" l="1"/>
  <c r="B37" i="53"/>
  <c r="B36" i="53"/>
  <c r="B35" i="53"/>
  <c r="B34" i="53"/>
  <c r="B33" i="53"/>
  <c r="B32" i="53"/>
  <c r="B31" i="53"/>
  <c r="B30" i="53"/>
  <c r="B29" i="53"/>
  <c r="B28" i="53"/>
  <c r="B27" i="53"/>
  <c r="B26" i="53"/>
  <c r="B25" i="53"/>
  <c r="B4" i="53" s="1"/>
  <c r="C4" i="53" s="1"/>
  <c r="B23" i="53"/>
  <c r="B22" i="53"/>
  <c r="B21" i="53"/>
  <c r="B20" i="53"/>
  <c r="B19" i="53"/>
  <c r="B18" i="53"/>
  <c r="B17" i="53"/>
  <c r="B16" i="53"/>
  <c r="B3" i="53" s="1"/>
  <c r="C3" i="53" s="1"/>
  <c r="B14" i="53"/>
  <c r="B13" i="53"/>
  <c r="B12" i="53"/>
  <c r="B11" i="53"/>
  <c r="B10" i="53"/>
  <c r="B9" i="53"/>
  <c r="B8" i="53"/>
  <c r="B7" i="53"/>
  <c r="B2" i="53" s="1"/>
  <c r="C2" i="53" s="1"/>
  <c r="F68" i="10" l="1"/>
  <c r="E68" i="10"/>
  <c r="D68" i="10"/>
  <c r="C68" i="10"/>
  <c r="B68" i="10"/>
  <c r="F67" i="10"/>
  <c r="E67" i="10"/>
  <c r="D67" i="10"/>
  <c r="C67" i="10"/>
  <c r="B67" i="10"/>
  <c r="F66" i="10"/>
  <c r="E66" i="10"/>
  <c r="D66" i="10"/>
  <c r="C66" i="10"/>
  <c r="B66" i="10"/>
  <c r="F65" i="10"/>
  <c r="E65" i="10"/>
  <c r="D65" i="10"/>
  <c r="C65" i="10"/>
  <c r="B65" i="10"/>
  <c r="F64" i="10"/>
  <c r="E64" i="10"/>
  <c r="D64" i="10"/>
  <c r="C64" i="10"/>
  <c r="B64" i="10"/>
  <c r="F63" i="10"/>
  <c r="E63" i="10"/>
  <c r="D63" i="10"/>
  <c r="C63" i="10"/>
  <c r="B63" i="10"/>
  <c r="F62" i="10"/>
  <c r="E62" i="10"/>
  <c r="D62" i="10"/>
  <c r="C62" i="10"/>
  <c r="B62" i="10"/>
  <c r="F61" i="10"/>
  <c r="E61" i="10"/>
  <c r="D61" i="10"/>
  <c r="C61" i="10"/>
  <c r="B61" i="10"/>
  <c r="F60" i="10"/>
  <c r="E60" i="10"/>
  <c r="D60" i="10"/>
  <c r="C60" i="10"/>
  <c r="B60" i="10"/>
  <c r="F59" i="10"/>
  <c r="E59" i="10"/>
  <c r="D59" i="10"/>
  <c r="C59" i="10"/>
  <c r="B59" i="10"/>
  <c r="C54" i="10" l="1"/>
  <c r="C51" i="10"/>
  <c r="C52" i="10"/>
  <c r="C55" i="10" l="1"/>
  <c r="C57" i="10" s="1"/>
  <c r="C56" i="10" l="1"/>
  <c r="A32" i="59"/>
  <c r="A31" i="59"/>
  <c r="A30" i="59"/>
  <c r="A29" i="59"/>
  <c r="A28" i="59"/>
  <c r="A27" i="59"/>
  <c r="C9" i="58" l="1"/>
  <c r="C10" i="58"/>
  <c r="C8" i="58"/>
  <c r="B25" i="58"/>
  <c r="A25" i="58"/>
  <c r="B24" i="58"/>
  <c r="A24" i="58"/>
  <c r="B23" i="58"/>
  <c r="A23" i="58"/>
  <c r="B22" i="58"/>
  <c r="A22" i="58"/>
  <c r="A21" i="58"/>
  <c r="B20" i="58"/>
  <c r="A20" i="58"/>
  <c r="B19" i="58"/>
  <c r="A19" i="58"/>
  <c r="B18" i="58"/>
  <c r="A18" i="58"/>
  <c r="A17" i="58"/>
  <c r="C17" i="58" s="1"/>
  <c r="B16" i="58"/>
  <c r="A16" i="58"/>
  <c r="B15" i="58"/>
  <c r="A15" i="58"/>
  <c r="B14" i="58"/>
  <c r="A14" i="58"/>
  <c r="B13" i="58"/>
  <c r="A13" i="58"/>
  <c r="A12" i="58"/>
  <c r="C12" i="58" s="1"/>
  <c r="B11" i="58"/>
  <c r="A11" i="58"/>
  <c r="C22" i="58" l="1"/>
  <c r="C24" i="58"/>
  <c r="C11" i="58"/>
  <c r="C18" i="58"/>
  <c r="C20" i="58"/>
  <c r="C13" i="58"/>
  <c r="C14" i="58"/>
  <c r="C15" i="58"/>
  <c r="C16" i="58"/>
  <c r="C19" i="58"/>
  <c r="C21" i="58"/>
  <c r="C23" i="58"/>
  <c r="C25" i="58"/>
  <c r="D14" i="46"/>
  <c r="E8" i="21" l="1"/>
  <c r="C8" i="21"/>
  <c r="C12" i="47" l="1"/>
  <c r="C13" i="47"/>
  <c r="D13" i="47" s="1"/>
  <c r="E13" i="47" s="1"/>
  <c r="C14" i="47"/>
  <c r="D14" i="47" s="1"/>
  <c r="E14" i="47" s="1"/>
  <c r="C11" i="47"/>
  <c r="D11" i="47" s="1"/>
  <c r="E11" i="47" s="1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D12" i="47" l="1"/>
  <c r="E12" i="47" s="1"/>
</calcChain>
</file>

<file path=xl/connections.xml><?xml version="1.0" encoding="utf-8"?>
<connections xmlns="http://schemas.openxmlformats.org/spreadsheetml/2006/main">
  <connection id="1" name="411" type="6" refreshedVersion="0" deleted="1" background="1" saveData="1">
    <textPr sourceFile="E:\LIRAFER\411.Txt" delimited="0" decimal="," thousands=".">
      <textFields count="10">
        <textField type="DMY"/>
        <textField type="text" position="8"/>
        <textField type="skip" position="23"/>
        <textField type="text" position="64"/>
        <textField type="skip" position="79"/>
        <textField position="92"/>
        <textField type="text" position="109"/>
        <textField type="text" position="110"/>
        <textField type="text" position="122"/>
        <textField type="text" position="134"/>
      </textFields>
    </textPr>
  </connection>
  <connection id="2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<sst xmlns="http://schemas.openxmlformats.org/spreadsheetml/2006/main" count="6986" uniqueCount="559">
  <si>
    <t>PREÇO EM (R$)</t>
  </si>
  <si>
    <t>Produto</t>
  </si>
  <si>
    <t>Gravador de DVD</t>
  </si>
  <si>
    <t>Caixas de som 7+1</t>
  </si>
  <si>
    <t>MP3 Player Sonic</t>
  </si>
  <si>
    <t>Pen Drive USB 2GB</t>
  </si>
  <si>
    <t>Mês</t>
  </si>
  <si>
    <t>US$ 1,00 equivale a</t>
  </si>
  <si>
    <t>Vendas de mobiliário no 3º trimestre</t>
  </si>
  <si>
    <t>Julho</t>
  </si>
  <si>
    <t>Agosto</t>
  </si>
  <si>
    <t>Setembro</t>
  </si>
  <si>
    <t>Cozinha</t>
  </si>
  <si>
    <t>Banheiro</t>
  </si>
  <si>
    <t>Sala</t>
  </si>
  <si>
    <t>Quartos</t>
  </si>
  <si>
    <t>Utilize a planilha "Custo" que está nesta mesma pasta de trabalho para elaborar uma fórmula a partir da célula E11 que, quando copiada para as células E12:E18, calcularão os preços de venda de cada item. O preço de venda é o resultado do produto entre o fator de venda e o preço de custo. (As fórmulas devem usar as referências com os preços que estão na planilha Custo)</t>
  </si>
  <si>
    <t>Fator de venda</t>
  </si>
  <si>
    <t>Itens</t>
  </si>
  <si>
    <t>Preço de venda</t>
  </si>
  <si>
    <t>Calça jeans com Lycra mod. Saint Tropez</t>
  </si>
  <si>
    <t>Calça jeans com Lycra mod. A nifit</t>
  </si>
  <si>
    <t>Calça jeans com Lycra mod. Tradicional</t>
  </si>
  <si>
    <t>Calça jeans com Lycra mod. Overside</t>
  </si>
  <si>
    <t>Calça polyester e tencel mod. Saint Tropez</t>
  </si>
  <si>
    <t>Calça polyester e tencel mod. a nifit</t>
  </si>
  <si>
    <t>Calça polyester e tencel mod. Tradicional</t>
  </si>
  <si>
    <t>Calça polyester e tencel mod. Overside</t>
  </si>
  <si>
    <t>Preço de custo</t>
  </si>
  <si>
    <t>(</t>
  </si>
  <si>
    <t>)</t>
  </si>
  <si>
    <t>Empresa</t>
  </si>
  <si>
    <t>Cotonifício Borges Andrade</t>
  </si>
  <si>
    <t>Faixa</t>
  </si>
  <si>
    <t>Alíquota do SIMPLES</t>
  </si>
  <si>
    <t>Tabela II - Alíquotas do SIMPLES para Empresas de pequeno porte</t>
  </si>
  <si>
    <t>Receita Bruta Acumulada (em R$)</t>
  </si>
  <si>
    <t>Alíquotas</t>
  </si>
  <si>
    <t>Até 240.000,00</t>
  </si>
  <si>
    <t>De 240.000,01 a 360.000,00</t>
  </si>
  <si>
    <t>De 360.000,01 a 480.000,00</t>
  </si>
  <si>
    <t>De 480.000,01 a 600.000,00</t>
  </si>
  <si>
    <t>De 600.000,01 a 720.000,00</t>
  </si>
  <si>
    <t>De 720.000,01 a 840.000,00</t>
  </si>
  <si>
    <t>De 840.000,01 a 960.000,00</t>
  </si>
  <si>
    <t>De 960.000,01 a 1.080.000,00</t>
  </si>
  <si>
    <t>De 1.080.000,01 a 1.200.000,00</t>
  </si>
  <si>
    <t>Acima de 1.200.000,00</t>
  </si>
  <si>
    <t>Construções Beta Ltda.</t>
  </si>
  <si>
    <t>Relação de Materiais para Reforma</t>
  </si>
  <si>
    <t>Projeto-Jabaquara 2002</t>
  </si>
  <si>
    <t>Material</t>
  </si>
  <si>
    <t>Quantidade</t>
  </si>
  <si>
    <t>Unitário</t>
  </si>
  <si>
    <t>Total</t>
  </si>
  <si>
    <t>Pincel</t>
  </si>
  <si>
    <t>Lixa</t>
  </si>
  <si>
    <t>Tinta</t>
  </si>
  <si>
    <t>Massa</t>
  </si>
  <si>
    <t>Massa fina</t>
  </si>
  <si>
    <t>Fibra de vidro</t>
  </si>
  <si>
    <t>Saco plástico</t>
  </si>
  <si>
    <t>Rolo</t>
  </si>
  <si>
    <t>Espátula</t>
  </si>
  <si>
    <t>Balde</t>
  </si>
  <si>
    <t>Vassoura</t>
  </si>
  <si>
    <t>Escada</t>
  </si>
  <si>
    <t>Luva</t>
  </si>
  <si>
    <t>Máscara</t>
  </si>
  <si>
    <t>Vernis</t>
  </si>
  <si>
    <t>Vendedor</t>
  </si>
  <si>
    <t>Itens vendidos</t>
  </si>
  <si>
    <t>Vendas</t>
  </si>
  <si>
    <t>Amaro da Rocha</t>
  </si>
  <si>
    <t>Bianca Rangel</t>
  </si>
  <si>
    <t>Chen Ning Yang</t>
  </si>
  <si>
    <t>Denise Rodrigues</t>
  </si>
  <si>
    <t>Eduardo Romano</t>
  </si>
  <si>
    <t>Fabilda Bacci</t>
  </si>
  <si>
    <t>Guiherme Hoch</t>
  </si>
  <si>
    <t>Heloísa Arns</t>
  </si>
  <si>
    <t>Irma Grazzi</t>
  </si>
  <si>
    <t>Joaquim Barbero</t>
  </si>
  <si>
    <t>Kazuo Ueno</t>
  </si>
  <si>
    <t>Lucas Trindade</t>
  </si>
  <si>
    <t>Maria do Amparo</t>
  </si>
  <si>
    <t>Paul Smith</t>
  </si>
  <si>
    <t>Raíssa Pitersky</t>
  </si>
  <si>
    <t>Comissão</t>
  </si>
  <si>
    <t xml:space="preserve">Elabore uma tabela dinâmica em uma nova planilha a partir dos dados que estão na planilha abaixo </t>
  </si>
  <si>
    <t>que mostre o total vendido para cada item em Reais e em percentual.</t>
  </si>
  <si>
    <t>Registro de vendas</t>
  </si>
  <si>
    <t>Período</t>
  </si>
  <si>
    <t>Data</t>
  </si>
  <si>
    <t>Item</t>
  </si>
  <si>
    <t>Rádio portátil AM/FM</t>
  </si>
  <si>
    <t>Microsystem 25W RMS</t>
  </si>
  <si>
    <t>DVD Karaoke ABC</t>
  </si>
  <si>
    <t>Microfone Moonlight</t>
  </si>
  <si>
    <t>Filmadora Digital Spark</t>
  </si>
  <si>
    <t>Câmera digital Zenith</t>
  </si>
  <si>
    <t>Celular FG-771</t>
  </si>
  <si>
    <t>Celular GX-8900</t>
  </si>
  <si>
    <t>Aluno:</t>
  </si>
  <si>
    <t>Pedro Pedreira</t>
  </si>
  <si>
    <t>Prova1</t>
  </si>
  <si>
    <t>Prova2</t>
  </si>
  <si>
    <t>Prova3</t>
  </si>
  <si>
    <t>Prova4</t>
  </si>
  <si>
    <t>Média</t>
  </si>
  <si>
    <t>Preço US$</t>
  </si>
  <si>
    <t>Margem</t>
  </si>
  <si>
    <t>Assinale um X na alternativa correta:</t>
  </si>
  <si>
    <t>A1</t>
  </si>
  <si>
    <t>A3</t>
  </si>
  <si>
    <t>B1</t>
  </si>
  <si>
    <t>NENHUMA CÉLULA ESTÁ ATIVA</t>
  </si>
  <si>
    <t>MUDAR O ALINHAMENTO DO TEXTO</t>
  </si>
  <si>
    <t>APAGAR RAPIDAMENTE O CONTEÚDO</t>
  </si>
  <si>
    <t>CONFIRMAR A DIGITAÇÃO NA CÉLULA</t>
  </si>
  <si>
    <t>EDITAR O TEXTO</t>
  </si>
  <si>
    <t>Em Janeiro de 2008, Sérgio começou a trabalhar e o seu salário inicial era de R$ 700,00.</t>
  </si>
  <si>
    <t>Ele gasta em Transporte, R$ 96,00 todo mês e despesas fixas de R$ 350,00</t>
  </si>
  <si>
    <t>Monte uma planilha, de Janeiro a Junho que mostre os seguintes itens:</t>
  </si>
  <si>
    <t>a) Qual o total de despesa mensal de Sérgio?</t>
  </si>
  <si>
    <t>b) Quanto sobra mensalmente para Sérgio?</t>
  </si>
  <si>
    <t>Formate a planilha usando os recursos de: Estilo (Negrito, Itálico), Bordas, Cor de Fonte, Cor de Preenchimento, Formatação de Números</t>
  </si>
  <si>
    <t>Utilize fórmulas para realizar os cálculos</t>
  </si>
  <si>
    <t>A seguir, coloque em Negrito e Vermelho as médias abaixo de 5 e Negrito e Azul as médias iguais ou maiores que 5</t>
  </si>
  <si>
    <t>Formate as médias para que apareça apenas 1 casa decimal</t>
  </si>
  <si>
    <t>Matérias</t>
  </si>
  <si>
    <t>Nota Prova 1</t>
  </si>
  <si>
    <t>Nota Prova 2</t>
  </si>
  <si>
    <t>Biologia</t>
  </si>
  <si>
    <t>Matemática</t>
  </si>
  <si>
    <t>Português</t>
  </si>
  <si>
    <t>Geografia</t>
  </si>
  <si>
    <t>Inglês</t>
  </si>
  <si>
    <t>a) Orientação Paisagem</t>
  </si>
  <si>
    <t>b) Ajuste de 130% do tamanho normal</t>
  </si>
  <si>
    <t>c) Margem Superior, Inferior, Esquerda e Direita em 2 cm</t>
  </si>
  <si>
    <t>d) Centralizado na Horizontal e Vertical</t>
  </si>
  <si>
    <t>e) Digite o seu nome na seção central do cabeçalho</t>
  </si>
  <si>
    <t>f) Insira a data na seção direita do rodapé</t>
  </si>
  <si>
    <t>Bela Turismo</t>
  </si>
  <si>
    <t>Gastos</t>
  </si>
  <si>
    <t>Despesas</t>
  </si>
  <si>
    <t>Janeiro</t>
  </si>
  <si>
    <t>Fevereiro</t>
  </si>
  <si>
    <t>Março</t>
  </si>
  <si>
    <t>Ônibus</t>
  </si>
  <si>
    <t>Água</t>
  </si>
  <si>
    <t>Energia Elétrica</t>
  </si>
  <si>
    <t>Produtos de Limpeza</t>
  </si>
  <si>
    <t>Funcionários</t>
  </si>
  <si>
    <t>Telefone</t>
  </si>
  <si>
    <t>Impostos</t>
  </si>
  <si>
    <t>Outros</t>
  </si>
  <si>
    <t>Frutas</t>
  </si>
  <si>
    <t>Preço</t>
  </si>
  <si>
    <t>Mamão</t>
  </si>
  <si>
    <t>Caqui</t>
  </si>
  <si>
    <t>Banana</t>
  </si>
  <si>
    <t>Uva</t>
  </si>
  <si>
    <t>Pêra</t>
  </si>
  <si>
    <t>Abacaxi</t>
  </si>
  <si>
    <t>Morango</t>
  </si>
  <si>
    <t>Parcelado em</t>
  </si>
  <si>
    <t>Computador</t>
  </si>
  <si>
    <t>Impressora</t>
  </si>
  <si>
    <t>Scanner</t>
  </si>
  <si>
    <t>Câmera Digital</t>
  </si>
  <si>
    <t>Monitor</t>
  </si>
  <si>
    <t>Mesa</t>
  </si>
  <si>
    <t>Preço Final</t>
  </si>
  <si>
    <t>TV 29"</t>
  </si>
  <si>
    <t>DVD Player</t>
  </si>
  <si>
    <t>Home Theater</t>
  </si>
  <si>
    <t>Geladeira</t>
  </si>
  <si>
    <t>Fogão</t>
  </si>
  <si>
    <t>Conta</t>
  </si>
  <si>
    <t>Descrição da Conta</t>
  </si>
  <si>
    <t>Valor-R$</t>
  </si>
  <si>
    <t>D/C</t>
  </si>
  <si>
    <t>1.1.1.4</t>
  </si>
  <si>
    <t>BANCO BCD S/A</t>
  </si>
  <si>
    <t>D</t>
  </si>
  <si>
    <t>2.1.1.5</t>
  </si>
  <si>
    <t>CONTAS A PAGAR</t>
  </si>
  <si>
    <t>C</t>
  </si>
  <si>
    <t>2.1.1.1</t>
  </si>
  <si>
    <t>FORNECEDORES</t>
  </si>
  <si>
    <t>1.1.1.2</t>
  </si>
  <si>
    <t>BANCO DE DESCONTOS</t>
  </si>
  <si>
    <t>1.1.2.1</t>
  </si>
  <si>
    <t>CLIENTES</t>
  </si>
  <si>
    <t>1.1.2.2</t>
  </si>
  <si>
    <t>MATERIA PRIMA</t>
  </si>
  <si>
    <t>2.4.2.3</t>
  </si>
  <si>
    <t>(-) LUCROS DISTRIBUIDOS</t>
  </si>
  <si>
    <t>2.1.1.7</t>
  </si>
  <si>
    <t>CONT SINDICAL</t>
  </si>
  <si>
    <t>1.1.2.7</t>
  </si>
  <si>
    <t>BENEFICIAMENTO</t>
  </si>
  <si>
    <t>2.1.1.3</t>
  </si>
  <si>
    <t>IRRF.FOLHA</t>
  </si>
  <si>
    <t>IPI</t>
  </si>
  <si>
    <t>1.1.1.1</t>
  </si>
  <si>
    <t>APLICAÇÃO FINANCEIRA</t>
  </si>
  <si>
    <t>1.1.3.1</t>
  </si>
  <si>
    <t>ARREDONDAMENTO DE SALARIOS</t>
  </si>
  <si>
    <t>SALÁRIOS</t>
  </si>
  <si>
    <t>BANCO FEDERAL</t>
  </si>
  <si>
    <t>PRO-LABORE A PAGAR</t>
  </si>
  <si>
    <t>FGTS</t>
  </si>
  <si>
    <t>2.1.1.6</t>
  </si>
  <si>
    <t>INSS</t>
  </si>
  <si>
    <t>IRPJ</t>
  </si>
  <si>
    <t>1.3.2.2</t>
  </si>
  <si>
    <t>DEPRECIAÇÃO</t>
  </si>
  <si>
    <t>1.3.2.3</t>
  </si>
  <si>
    <t>1.3.2.6</t>
  </si>
  <si>
    <t>ICMS</t>
  </si>
  <si>
    <t>ADIANTAMENTO A FORNECEDORES</t>
  </si>
  <si>
    <t>2.1.1.0</t>
  </si>
  <si>
    <t>CONTRIBUIÇOES RETIDAS FONTE A RECOLHER</t>
  </si>
  <si>
    <t>2.1.1.4</t>
  </si>
  <si>
    <t>IRRF TERCEIROS</t>
  </si>
  <si>
    <t>2.1.1.9</t>
  </si>
  <si>
    <t>COFINS</t>
  </si>
  <si>
    <t>ASSIST.CONTABIL A PAGAR</t>
  </si>
  <si>
    <t>2.1.1.2</t>
  </si>
  <si>
    <t>FÉRIAS</t>
  </si>
  <si>
    <t>FORNECEDORES SERVIÇOS</t>
  </si>
  <si>
    <t>ISS RETIDO NA FONTE</t>
  </si>
  <si>
    <t>1.1.2.4</t>
  </si>
  <si>
    <t>FERIAS ANTECIPADAS</t>
  </si>
  <si>
    <t>ADIANTAMENTO DE SALARIOS</t>
  </si>
  <si>
    <t>1.1.2.3</t>
  </si>
  <si>
    <t>IRF COMPENSAVEL</t>
  </si>
  <si>
    <t>2.1.1.8</t>
  </si>
  <si>
    <t>PIS</t>
  </si>
  <si>
    <t>DUPLICATAS A PAGAR</t>
  </si>
  <si>
    <t>1.3.2.4</t>
  </si>
  <si>
    <t>FERRAMENTAL</t>
  </si>
  <si>
    <t>CONT. SOCIAL</t>
  </si>
  <si>
    <t>(-)DEVOLUÇÃO MATÉRIA PRIMA</t>
  </si>
  <si>
    <t>2.2.1.1</t>
  </si>
  <si>
    <t>CONTRATO DE MUTUO</t>
  </si>
  <si>
    <t>1.3.2.1</t>
  </si>
  <si>
    <t>13o. SALÁRIO</t>
  </si>
  <si>
    <t>EMPRESTIMOS A PAGAR</t>
  </si>
  <si>
    <t>BANCO DE DESCONTO</t>
  </si>
  <si>
    <t>Empresa: Suprimentos Print Ltda.</t>
  </si>
  <si>
    <t>Nome</t>
  </si>
  <si>
    <t>Nível Superior</t>
  </si>
  <si>
    <t>Salário</t>
  </si>
  <si>
    <t>João</t>
  </si>
  <si>
    <t>sim</t>
  </si>
  <si>
    <t>Pedro</t>
  </si>
  <si>
    <t>não</t>
  </si>
  <si>
    <t>Paulo</t>
  </si>
  <si>
    <t>José</t>
  </si>
  <si>
    <t>Renata</t>
  </si>
  <si>
    <t>Amanda</t>
  </si>
  <si>
    <t>Isabel</t>
  </si>
  <si>
    <t>Soma do Salário</t>
  </si>
  <si>
    <t>Somar nível superior</t>
  </si>
  <si>
    <t>Básico</t>
  </si>
  <si>
    <t>Avançado</t>
  </si>
  <si>
    <t xml:space="preserve">Venâncio trabalha no departamento de Recursos Humanos da JK Engenharia </t>
  </si>
  <si>
    <t>e está calculando os pagamentos dos funcionários com ajuda da planilha abaixo.</t>
  </si>
  <si>
    <t>Valor da hora paga:</t>
  </si>
  <si>
    <t>Cecília</t>
  </si>
  <si>
    <t>Marcos</t>
  </si>
  <si>
    <t>Rosa</t>
  </si>
  <si>
    <t>Sérgio</t>
  </si>
  <si>
    <t>Horas
trabalhadas</t>
  </si>
  <si>
    <r>
      <t>5</t>
    </r>
    <r>
      <rPr>
        <sz val="10"/>
        <color theme="1"/>
        <rFont val="Cambria"/>
        <family val="1"/>
        <scheme val="major"/>
      </rPr>
      <t>O</t>
    </r>
  </si>
  <si>
    <t>Valor
bruto</t>
  </si>
  <si>
    <t>Imposto 
retido na fonte</t>
  </si>
  <si>
    <t>Valor 
líquido a pagar</t>
  </si>
  <si>
    <t xml:space="preserve">Jorge comprou um carro no valor de R$ 21.000,00 dando como entrada R$ 11.000,00 e financiando </t>
  </si>
  <si>
    <t>R$ 10.000,00. Esse empréstimo será quitado em prestações mensais de R$ 600,00 a uma taxa</t>
  </si>
  <si>
    <t>de 5% ao mês. A primeira parcela da prestação será dada 30 dias após o pagamento da entrada.</t>
  </si>
  <si>
    <t>Quant. vendida</t>
  </si>
  <si>
    <t>Desodorante para Homem</t>
  </si>
  <si>
    <t>Colônia Bebê</t>
  </si>
  <si>
    <t>Creme para as mãos</t>
  </si>
  <si>
    <t>Shampoo ervas</t>
  </si>
  <si>
    <t>Condicionador ervas</t>
  </si>
  <si>
    <t>Creme para os pés</t>
  </si>
  <si>
    <t>Creme anti-rugas</t>
  </si>
  <si>
    <t>Colônia Feminino</t>
  </si>
  <si>
    <t>Desodorante para Mulher</t>
  </si>
  <si>
    <t>As filiais vendem os mesmos produtos, porém a saída é diferente para cada uma.</t>
  </si>
  <si>
    <t xml:space="preserve">Filial A, Filial B e Filial C. Utilize o recurso de consolidação para totalizar </t>
  </si>
  <si>
    <t>Abril</t>
  </si>
  <si>
    <t>Maio</t>
  </si>
  <si>
    <t>Elabore fórmulas para calcular as médias, usando o recurso de funções do Excel.</t>
  </si>
  <si>
    <t>Valor da Parcela</t>
  </si>
  <si>
    <t>As empresas de pequeno porte optantes pelo SIMPLES pagam uma certa alíquota de imposto, conforme a sua faixa de faturamento. A tabela com essa faixa de faturamento e as alíquotas correspondentes estão descritas na tabela II, a seguir. Qual a fórmula a ser inserida na célula E9, que utiliza a função PROCV para localizar, na tabela II, a alíquota para a empresa que tem a faixa do SIMPLES em B9?</t>
  </si>
  <si>
    <t>A tabela abaixo contém a movimentação das contas de resultado (receitas e despesas) de uma empresa. Utilize o recurso de Subtotais para agrupar o movimento pelo campo Conta, adicionando primeiro a média e depois a soma dos valores nos subtotais.</t>
  </si>
  <si>
    <t>Lucia deseja realizar o controle mensal das quantidades vendidas de sua</t>
  </si>
  <si>
    <t>linha de produtos para banho nas 3 filiais que possui, referente ao mês de Julho.</t>
  </si>
  <si>
    <t xml:space="preserve">O controle está disponível nas próximas 3 planilhas, nomeadas de </t>
  </si>
  <si>
    <t>os produtos vendidos por filial. Não crie a planilha manualmente.</t>
  </si>
  <si>
    <t>O vendedor efetuou os cálculos e descobriu que Jorge teria que pagar em 36,72 prestações.</t>
  </si>
  <si>
    <t>Utilizando o recurso de atingir meta, ajude o vendedor a recalcular o valor da prestação, para</t>
  </si>
  <si>
    <t>que o número de prestações seja 30.</t>
  </si>
  <si>
    <t>Usando o recurso de auditoria de fórmulas, ajude-o a rastrear o erro na célula E13</t>
  </si>
  <si>
    <t>A empresa Suprimentos Print deseja obter automaticamente a soma dos salários de seus funcionários, de acordo com</t>
  </si>
  <si>
    <t>o critério (sim ou não) a ser digitado na célula C21.</t>
  </si>
  <si>
    <t>Assim, se for digitado sim, então deverá aparecer a soma dos salários dos funcionários que possuem nível superior</t>
  </si>
  <si>
    <t>Se for digitado não, então deverá aparecer a soma dos salários dos funcionários que não possuem nível superior</t>
  </si>
  <si>
    <t>Limite inferior</t>
  </si>
  <si>
    <t>Limite superior</t>
  </si>
  <si>
    <t>Desvio padrão</t>
  </si>
  <si>
    <t>Intervalo de confiança</t>
  </si>
  <si>
    <t>Número de elementos</t>
  </si>
  <si>
    <t>Confiança</t>
  </si>
  <si>
    <t>Média aritmética</t>
  </si>
  <si>
    <t>Números</t>
  </si>
  <si>
    <t>Questão</t>
  </si>
  <si>
    <t>Excel Avançado</t>
  </si>
  <si>
    <t>Excel Básico</t>
  </si>
  <si>
    <t>Assunto</t>
  </si>
  <si>
    <t>Módulo</t>
  </si>
  <si>
    <t>Acertos</t>
  </si>
  <si>
    <t>%</t>
  </si>
  <si>
    <t>Conforme ilustra a figura.</t>
  </si>
  <si>
    <t>Configure a planilha da seguinte forma:</t>
  </si>
  <si>
    <t>Intermediário</t>
  </si>
  <si>
    <t>Projetos</t>
  </si>
  <si>
    <t>Início</t>
  </si>
  <si>
    <t>Término</t>
  </si>
  <si>
    <t>Duração (dias úteis)</t>
  </si>
  <si>
    <t>Começo Certo</t>
  </si>
  <si>
    <t>PC 100 Fronteiras</t>
  </si>
  <si>
    <t>Total de Horas Trabalhadas</t>
  </si>
  <si>
    <t>Valor por Hora</t>
  </si>
  <si>
    <t>Conversão da qtd de Horas para um Número</t>
  </si>
  <si>
    <t>Horas Trabalhadas:</t>
  </si>
  <si>
    <t>Minutos Trabalhados:</t>
  </si>
  <si>
    <t>Segundos Trabalhados:</t>
  </si>
  <si>
    <t>Quantidade Total de Horas:</t>
  </si>
  <si>
    <t>Valor da Remuneração:</t>
  </si>
  <si>
    <t>SOBRENOME</t>
  </si>
  <si>
    <t>FUNCIONÁRIO</t>
  </si>
  <si>
    <t>SEXO</t>
  </si>
  <si>
    <t>SEÇÃO</t>
  </si>
  <si>
    <t>SALÁRIO</t>
  </si>
  <si>
    <t>VENDA TOTAL</t>
  </si>
  <si>
    <t>DTA CONTRATAÇÃO</t>
  </si>
  <si>
    <t>SOUZA</t>
  </si>
  <si>
    <t>ADÉLIA</t>
  </si>
  <si>
    <t>F</t>
  </si>
  <si>
    <t>FINANCEIRO</t>
  </si>
  <si>
    <t>OLIVEIRA</t>
  </si>
  <si>
    <t>CARLOS</t>
  </si>
  <si>
    <t>M</t>
  </si>
  <si>
    <t>GERENCIA</t>
  </si>
  <si>
    <t>BARRETO</t>
  </si>
  <si>
    <t>ANTONIO</t>
  </si>
  <si>
    <t>VENDAS</t>
  </si>
  <si>
    <t>BARBOSA</t>
  </si>
  <si>
    <t>MARIA</t>
  </si>
  <si>
    <t>PESSOAL</t>
  </si>
  <si>
    <t>SOARES</t>
  </si>
  <si>
    <t>NELSON</t>
  </si>
  <si>
    <t>CONTABILIDADE</t>
  </si>
  <si>
    <t>SANTOS</t>
  </si>
  <si>
    <t>SILVIA</t>
  </si>
  <si>
    <t>NUNES</t>
  </si>
  <si>
    <t>JAIR</t>
  </si>
  <si>
    <t>ANDRADE</t>
  </si>
  <si>
    <t>PAULO</t>
  </si>
  <si>
    <t>FLORES</t>
  </si>
  <si>
    <t>BENEDITO</t>
  </si>
  <si>
    <t>SILVA</t>
  </si>
  <si>
    <t>JADIR</t>
  </si>
  <si>
    <t>LIMA</t>
  </si>
  <si>
    <t>ALBERTO</t>
  </si>
  <si>
    <t>ALBERTONI</t>
  </si>
  <si>
    <t>CLARICE</t>
  </si>
  <si>
    <t xml:space="preserve">FERREIRA </t>
  </si>
  <si>
    <t>ROSANA</t>
  </si>
  <si>
    <t>MILTRE</t>
  </si>
  <si>
    <t>JOANA</t>
  </si>
  <si>
    <t>BENTO</t>
  </si>
  <si>
    <t>THIAGO</t>
  </si>
  <si>
    <t>CRUZ</t>
  </si>
  <si>
    <t>BERENICE</t>
  </si>
  <si>
    <t>ORTEGA</t>
  </si>
  <si>
    <t>BRUNO</t>
  </si>
  <si>
    <t>GABRIEL</t>
  </si>
  <si>
    <t>DOUGLAS</t>
  </si>
  <si>
    <t>DIAS</t>
  </si>
  <si>
    <t>RAFAEL</t>
  </si>
  <si>
    <t>COMENTONNI</t>
  </si>
  <si>
    <t>RENATO</t>
  </si>
  <si>
    <t>DARIVA</t>
  </si>
  <si>
    <t>GIANCARLO</t>
  </si>
  <si>
    <t>ADRIANA</t>
  </si>
  <si>
    <t>RUBINO</t>
  </si>
  <si>
    <t>MARCIO</t>
  </si>
  <si>
    <t>MARTINEZ</t>
  </si>
  <si>
    <t>ORLANDO</t>
  </si>
  <si>
    <t>PEREZ</t>
  </si>
  <si>
    <t>WLADIMIR</t>
  </si>
  <si>
    <t>ALBUQUERQUE</t>
  </si>
  <si>
    <t>SIMONE</t>
  </si>
  <si>
    <t>MIRANDA</t>
  </si>
  <si>
    <t>MARCIA</t>
  </si>
  <si>
    <t>NEVES</t>
  </si>
  <si>
    <t>BEATRIZ</t>
  </si>
  <si>
    <t>THOGGY</t>
  </si>
  <si>
    <t>BIANCA</t>
  </si>
  <si>
    <t>FONSECA</t>
  </si>
  <si>
    <t>JOAQUIM</t>
  </si>
  <si>
    <t>MOURA</t>
  </si>
  <si>
    <t>ALICE</t>
  </si>
  <si>
    <t>WALTER</t>
  </si>
  <si>
    <t>HUGO</t>
  </si>
  <si>
    <t>VERRONE</t>
  </si>
  <si>
    <t>JEFFERSON</t>
  </si>
  <si>
    <t>RICARDO</t>
  </si>
  <si>
    <t>GILBERTO</t>
  </si>
  <si>
    <t>CELINA</t>
  </si>
  <si>
    <t>LAURA</t>
  </si>
  <si>
    <t>Excel Intermediário</t>
  </si>
  <si>
    <t>Depois de rastrear, corrija o erro e pinte a célula corrigida com uma cor de fundo</t>
  </si>
  <si>
    <t>Quantidade de Títulos de Capitalização vendidos</t>
  </si>
  <si>
    <t>Junho</t>
  </si>
  <si>
    <t>Variação(%)</t>
  </si>
  <si>
    <t>Some as quantidade de títulos vendidos em Abril, Maio e Junho</t>
  </si>
  <si>
    <t>Valor unitário da comissão</t>
  </si>
  <si>
    <t>Comissão a ser recebida</t>
  </si>
  <si>
    <t>Nota Prova 3</t>
  </si>
  <si>
    <t>Feriados</t>
  </si>
  <si>
    <t>Valor financiado</t>
  </si>
  <si>
    <t>Taxa</t>
  </si>
  <si>
    <t>Prestação</t>
  </si>
  <si>
    <t>Nº prestação</t>
  </si>
  <si>
    <t>Possui nível superior</t>
  </si>
  <si>
    <r>
      <t xml:space="preserve">Utilizando a função </t>
    </r>
    <r>
      <rPr>
        <b/>
        <sz val="12"/>
        <color rgb="FFFF0000"/>
        <rFont val="Arial"/>
        <family val="2"/>
      </rPr>
      <t>CONT.SE</t>
    </r>
    <r>
      <rPr>
        <sz val="12"/>
        <rFont val="Arial"/>
        <family val="2"/>
      </rPr>
      <t xml:space="preserve">, </t>
    </r>
    <r>
      <rPr>
        <sz val="10"/>
        <rFont val="Arial"/>
        <family val="2"/>
      </rPr>
      <t>demonstre a quantidade de pessoas que possuem nível superior</t>
    </r>
  </si>
  <si>
    <t>Cota</t>
  </si>
  <si>
    <t>Unidades Vendidas</t>
  </si>
  <si>
    <t>Proporção</t>
  </si>
  <si>
    <t>Denis está com uma planilha que demonstra alguns de seus produtos de investimento e as respectivas unidades vendidas</t>
  </si>
  <si>
    <t>ITENS</t>
  </si>
  <si>
    <t>CÓDIGO</t>
  </si>
  <si>
    <t>PRODUTO</t>
  </si>
  <si>
    <t xml:space="preserve">3) Especifique o número de caracteres dos itens listados abaixo. </t>
  </si>
  <si>
    <t xml:space="preserve">Se o número de caracteres for 7, deverá aparecer: CONGELADOS. </t>
  </si>
  <si>
    <t>Se o número de caracteres for 8, deverá aparecer: BEBIDAS</t>
  </si>
  <si>
    <t>Para resolver o exercício, você pode usar outras colunas, mas a resposta final deverá aparecer em uma única coluna</t>
  </si>
  <si>
    <t>CÓDIGO DE BARRAS</t>
  </si>
  <si>
    <t>TIPO DE PRODUTO</t>
  </si>
  <si>
    <t>4) Utilize uma fórmula que retire os espaços em branco dos itens listados abaixo</t>
  </si>
  <si>
    <t>SEM ESPAÇO EM BRANCO</t>
  </si>
  <si>
    <t xml:space="preserve">10050   - AVEIA  EM   FLOCOS  </t>
  </si>
  <si>
    <t>10060 -     ARROZ    INTEGRAL</t>
  </si>
  <si>
    <t>40020 -  REFRIGERANTE    EM    LATA</t>
  </si>
  <si>
    <t>50010 -    FARINHA    DE  TRIGO</t>
  </si>
  <si>
    <t xml:space="preserve">exemplo de resultado </t>
  </si>
  <si>
    <t>20050-FEIJÃO</t>
  </si>
  <si>
    <t>45020-ÁGUA COM GÁS</t>
  </si>
  <si>
    <t>10860-MIX MILHO ERVILHA E CENOURA</t>
  </si>
  <si>
    <t>62010-PÃO DE FORMA</t>
  </si>
  <si>
    <t>FEIJÃO</t>
  </si>
  <si>
    <t>Elabore uma fórmula que mostre a quantidade em estoque do produto de acordo com o produto e o mês escolhido</t>
  </si>
  <si>
    <t>Jan</t>
  </si>
  <si>
    <t>Fev</t>
  </si>
  <si>
    <t>Mar</t>
  </si>
  <si>
    <t>Abr</t>
  </si>
  <si>
    <t>Mai</t>
  </si>
  <si>
    <t>Jun</t>
  </si>
  <si>
    <t>Jul</t>
  </si>
  <si>
    <t>Amora</t>
  </si>
  <si>
    <t>Abacate</t>
  </si>
  <si>
    <t>Acerola</t>
  </si>
  <si>
    <t>Estoque</t>
  </si>
  <si>
    <t>Jaca</t>
  </si>
  <si>
    <t>Kiwi</t>
  </si>
  <si>
    <t>Laranja</t>
  </si>
  <si>
    <t>Maçã</t>
  </si>
  <si>
    <t>Melancia</t>
  </si>
  <si>
    <t>Pera</t>
  </si>
  <si>
    <t>Pessego</t>
  </si>
  <si>
    <t>O resultado deverá aparecer em Negrito, tamanho 12, cor Vermelha. (Use o recurso de macros)</t>
  </si>
  <si>
    <t>1) Na ilustração abaixo, qual é a célula ativa?</t>
  </si>
  <si>
    <t>2) Qual a finalidade do botão mostrado na ilustração abaixo:</t>
  </si>
  <si>
    <t>Porcentagem de Desconto</t>
  </si>
  <si>
    <t>1) Realize os cálculos solicitados nas células com fundo amarelo</t>
  </si>
  <si>
    <t>2) Calcule a comissão a ser recebida, multiplicando o total achado anteriormente pelo Valor unitário da comissão</t>
  </si>
  <si>
    <t>3) Complete a planilha com fórmulas:</t>
  </si>
  <si>
    <t>4) Complete a planilha com fórmulas que calculam o valor da parcela:</t>
  </si>
  <si>
    <t>Faça a formatação da tabela abaixo para que fique com a aparência da ilustração.</t>
  </si>
  <si>
    <t>Calcule o preço final dos produtos com desconto:</t>
  </si>
  <si>
    <r>
      <t xml:space="preserve">A partir da planilha anterior elabore o gráfico conforme a ilustração abaixo </t>
    </r>
    <r>
      <rPr>
        <b/>
        <sz val="12"/>
        <color rgb="FFFF0000"/>
        <rFont val="Arial"/>
        <family val="2"/>
      </rPr>
      <t>em uma nova planilha</t>
    </r>
    <r>
      <rPr>
        <sz val="12"/>
        <rFont val="Arial"/>
        <family val="2"/>
      </rPr>
      <t>:</t>
    </r>
  </si>
  <si>
    <t>Conhecimentos da:</t>
  </si>
  <si>
    <t>Elabore uma fórmula para a célula D12, que utiliza referências relativas e absolutas, para calcular o preço dos produtos em Reais (R$), de acordo com a tabela de conversão de dólar em real abaixo. Essa fórmula deve ser copiada e colada nas demais células (D13:D15 e E12:F15), produzindo resultados corretos, sem necessidade de ajuste manual. (observação: usar somente operações aritméticas, referências mistas)</t>
  </si>
  <si>
    <r>
      <t xml:space="preserve">Utilizando as funções de hora </t>
    </r>
    <r>
      <rPr>
        <b/>
        <sz val="12"/>
        <rFont val="Arial"/>
        <family val="2"/>
      </rPr>
      <t>HORA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 xml:space="preserve">MINUTO </t>
    </r>
    <r>
      <rPr>
        <sz val="12"/>
        <rFont val="Arial"/>
        <family val="2"/>
      </rPr>
      <t>e</t>
    </r>
    <r>
      <rPr>
        <b/>
        <sz val="12"/>
        <rFont val="Arial"/>
        <family val="2"/>
      </rPr>
      <t xml:space="preserve"> SEGUNDO</t>
    </r>
    <r>
      <rPr>
        <sz val="12"/>
        <rFont val="Arial"/>
        <family val="2"/>
      </rPr>
      <t xml:space="preserve">, calcule o </t>
    </r>
    <r>
      <rPr>
        <u/>
        <sz val="12"/>
        <rFont val="Arial"/>
        <family val="2"/>
      </rPr>
      <t>valor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da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remuneração</t>
    </r>
    <r>
      <rPr>
        <sz val="12"/>
        <rFont val="Arial"/>
        <family val="2"/>
      </rPr>
      <t xml:space="preserve"> de um consultor em um projeto, com base no</t>
    </r>
  </si>
  <si>
    <r>
      <rPr>
        <u/>
        <sz val="12"/>
        <rFont val="Arial"/>
        <family val="2"/>
      </rPr>
      <t>total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de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horas</t>
    </r>
    <r>
      <rPr>
        <sz val="12"/>
        <rFont val="Arial"/>
        <family val="2"/>
      </rPr>
      <t xml:space="preserve"> trabalhadas e no </t>
    </r>
    <r>
      <rPr>
        <u/>
        <sz val="12"/>
        <rFont val="Arial"/>
        <family val="2"/>
      </rPr>
      <t>valor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por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hora</t>
    </r>
    <r>
      <rPr>
        <sz val="12"/>
        <rFont val="Arial"/>
        <family val="2"/>
      </rPr>
      <t xml:space="preserve"> de trabalho.</t>
    </r>
  </si>
  <si>
    <r>
      <t xml:space="preserve">Utilize a </t>
    </r>
    <r>
      <rPr>
        <b/>
        <sz val="12"/>
        <rFont val="Arial"/>
        <family val="2"/>
      </rPr>
      <t>tabela de conversão</t>
    </r>
    <r>
      <rPr>
        <sz val="12"/>
        <rFont val="Arial"/>
        <family val="2"/>
      </rPr>
      <t xml:space="preserve"> abaixo para auxiliá-lo ou, se preferir, faça o cálculo diretamente em </t>
    </r>
    <r>
      <rPr>
        <u/>
        <sz val="12"/>
        <rFont val="Arial"/>
        <family val="2"/>
      </rPr>
      <t>C15</t>
    </r>
    <r>
      <rPr>
        <sz val="12"/>
        <rFont val="Arial"/>
        <family val="2"/>
      </rPr>
      <t>.</t>
    </r>
  </si>
  <si>
    <r>
      <t xml:space="preserve">Utilizando as funções de data </t>
    </r>
    <r>
      <rPr>
        <b/>
        <sz val="12"/>
        <rFont val="Arial"/>
        <family val="2"/>
      </rPr>
      <t>DIATRABALHO</t>
    </r>
    <r>
      <rPr>
        <sz val="12"/>
        <rFont val="Arial"/>
        <family val="2"/>
      </rPr>
      <t xml:space="preserve"> e </t>
    </r>
    <r>
      <rPr>
        <b/>
        <sz val="12"/>
        <rFont val="Arial"/>
        <family val="2"/>
      </rPr>
      <t>DIATRABALHOTOTAL</t>
    </r>
    <r>
      <rPr>
        <sz val="12"/>
        <rFont val="Arial"/>
        <family val="2"/>
      </rPr>
      <t xml:space="preserve">, calcule a </t>
    </r>
    <r>
      <rPr>
        <u/>
        <sz val="12"/>
        <rFont val="Arial"/>
        <family val="2"/>
      </rPr>
      <t>data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de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término</t>
    </r>
    <r>
      <rPr>
        <sz val="12"/>
        <rFont val="Arial"/>
        <family val="2"/>
      </rPr>
      <t xml:space="preserve"> do projeto "</t>
    </r>
    <r>
      <rPr>
        <u/>
        <sz val="12"/>
        <rFont val="Arial"/>
        <family val="2"/>
      </rPr>
      <t>Começo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Certo</t>
    </r>
    <r>
      <rPr>
        <sz val="12"/>
        <rFont val="Arial"/>
        <family val="2"/>
      </rPr>
      <t xml:space="preserve">" e a </t>
    </r>
    <r>
      <rPr>
        <u/>
        <sz val="12"/>
        <rFont val="Arial"/>
        <family val="2"/>
      </rPr>
      <t>duração</t>
    </r>
  </si>
  <si>
    <r>
      <t>do projeto "</t>
    </r>
    <r>
      <rPr>
        <u/>
        <sz val="12"/>
        <color theme="1"/>
        <rFont val="Arial"/>
        <family val="2"/>
      </rPr>
      <t>PC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Fronteiras</t>
    </r>
    <r>
      <rPr>
        <sz val="12"/>
        <color theme="1"/>
        <rFont val="Arial"/>
        <family val="2"/>
      </rPr>
      <t xml:space="preserve">" respectivamente. </t>
    </r>
    <r>
      <rPr>
        <u/>
        <sz val="12"/>
        <color theme="1"/>
        <rFont val="Arial"/>
        <family val="2"/>
      </rPr>
      <t>Considere</t>
    </r>
    <r>
      <rPr>
        <sz val="12"/>
        <color theme="1"/>
        <rFont val="Arial"/>
        <family val="2"/>
      </rPr>
      <t xml:space="preserve"> os </t>
    </r>
    <r>
      <rPr>
        <u/>
        <sz val="12"/>
        <color theme="1"/>
        <rFont val="Arial"/>
        <family val="2"/>
      </rPr>
      <t>feriados</t>
    </r>
    <r>
      <rPr>
        <sz val="12"/>
        <color theme="1"/>
        <rFont val="Arial"/>
        <family val="2"/>
      </rPr>
      <t xml:space="preserve"> listados para os cálculos.</t>
    </r>
  </si>
  <si>
    <t>Utilize o recurso de Filtro na lista de dados na planilha e indique (digite um X na alternativa correta) quantos vendedores possuem valor de vendas menor que R$ 4.000,00 ou maior ou igual a R$ 12.000,00</t>
  </si>
  <si>
    <r>
      <t xml:space="preserve">Elabore um </t>
    </r>
    <r>
      <rPr>
        <b/>
        <sz val="12"/>
        <color theme="1"/>
        <rFont val="Arial"/>
        <family val="2"/>
      </rPr>
      <t>gráfico de pizza do item Sala</t>
    </r>
    <r>
      <rPr>
        <sz val="12"/>
        <color theme="1"/>
        <rFont val="Arial"/>
        <family val="2"/>
      </rPr>
      <t xml:space="preserve"> que mostre as vendas de </t>
    </r>
    <r>
      <rPr>
        <b/>
        <sz val="12"/>
        <color theme="1"/>
        <rFont val="Arial"/>
        <family val="2"/>
      </rPr>
      <t>Julho,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Agosto</t>
    </r>
    <r>
      <rPr>
        <sz val="12"/>
        <color theme="1"/>
        <rFont val="Arial"/>
        <family val="2"/>
      </rPr>
      <t xml:space="preserve"> e </t>
    </r>
    <r>
      <rPr>
        <b/>
        <sz val="12"/>
        <color theme="1"/>
        <rFont val="Arial"/>
        <family val="2"/>
      </rPr>
      <t>Setembro,</t>
    </r>
    <r>
      <rPr>
        <sz val="12"/>
        <color theme="1"/>
        <rFont val="Arial"/>
        <family val="2"/>
      </rPr>
      <t xml:space="preserve"> inserindo título principal e títulos nos eixos. O gráfico deverá ficar em uma nova planilha.</t>
    </r>
  </si>
  <si>
    <t>1) A planilha abaixo é usada para calcular comissões sobre vendas, se um vendedor faturar mais que R$ 9000,00 ele possui 2% de comissão, caso contrário ele não tem comissão. Utilize a função SE para as fórmulas do intervalo D9:D23, que calcula a comissão de cada vendedor.</t>
  </si>
  <si>
    <t>2) A planilha abaixo é usada para calcular comissões sobre vendas, se um vendedor faturar mais que R$ 9000,00 e aplicou uma margem maior ou igual a 30% ele possui 2% de comissão, caso contrário ele não tem comissão. Utilize as funções SE e E para as fórmulas do intervalo D30:D44, que calcula a comissão de cada vendedor.</t>
  </si>
  <si>
    <t>3) Um professor de estatística elaborou a planilha abaixo com números sorteados pelo computador (números aleatórios). Ele quer fazer uma análise segundo a distribuição normal e para isso elaborou parâmetros que já estão calculados de C51 até C57. Use o recurso de formatação condicional para colorir com fundo verde as células do intervalo B59:F8, que estão entre o limite inferior (C56) e superior (C57).</t>
  </si>
  <si>
    <t>Em seguida, configure a atualização a cada 60 minutos</t>
  </si>
  <si>
    <t>Cadastro</t>
  </si>
  <si>
    <t>Nome:</t>
  </si>
  <si>
    <r>
      <t xml:space="preserve">Utilizando o recurso </t>
    </r>
    <r>
      <rPr>
        <b/>
        <sz val="12"/>
        <color rgb="FFFF0000"/>
        <rFont val="Arial"/>
        <family val="2"/>
      </rPr>
      <t>Obter Dados Externos</t>
    </r>
    <r>
      <rPr>
        <sz val="12"/>
        <rFont val="Arial"/>
        <family val="2"/>
      </rPr>
      <t>, acesse o site da MPR Informática e importe uma das tabela disponíveis.</t>
    </r>
  </si>
  <si>
    <r>
      <t xml:space="preserve">Formate os dados abaixo usando o comando </t>
    </r>
    <r>
      <rPr>
        <b/>
        <sz val="12"/>
        <color rgb="FFFF0000"/>
        <rFont val="Arial"/>
        <family val="2"/>
      </rPr>
      <t>Tabela</t>
    </r>
    <r>
      <rPr>
        <sz val="12"/>
        <rFont val="Arial"/>
        <family val="2"/>
      </rPr>
      <t xml:space="preserve"> e deixe filtrado pelo campo </t>
    </r>
    <r>
      <rPr>
        <b/>
        <sz val="12"/>
        <color rgb="FFFF0000"/>
        <rFont val="Arial"/>
        <family val="2"/>
      </rPr>
      <t>VENDAS</t>
    </r>
  </si>
  <si>
    <r>
      <t xml:space="preserve">Utilize a função </t>
    </r>
    <r>
      <rPr>
        <b/>
        <sz val="12"/>
        <color rgb="FFFF0000"/>
        <rFont val="Arial"/>
        <family val="2"/>
      </rPr>
      <t>SOMASE</t>
    </r>
    <r>
      <rPr>
        <sz val="12"/>
        <rFont val="Arial"/>
        <family val="2"/>
      </rPr>
      <t xml:space="preserve"> para elaborar a fórmula na célula D21</t>
    </r>
  </si>
  <si>
    <r>
      <t xml:space="preserve">Na coluna </t>
    </r>
    <r>
      <rPr>
        <b/>
        <sz val="12"/>
        <rFont val="Arial"/>
        <family val="2"/>
      </rPr>
      <t>Proporção,</t>
    </r>
    <r>
      <rPr>
        <sz val="12"/>
        <rFont val="Arial"/>
        <family val="2"/>
      </rPr>
      <t xml:space="preserve"> há a quantidade de Cotas distribuídas, mas algumas fórmulas retornaram erro porque não foram </t>
    </r>
  </si>
  <si>
    <r>
      <t>vendidas ainda. Insira uma função que mostre a frase "</t>
    </r>
    <r>
      <rPr>
        <b/>
        <sz val="12"/>
        <color rgb="FFFF0000"/>
        <rFont val="Arial"/>
        <family val="2"/>
      </rPr>
      <t>Não vendido</t>
    </r>
    <r>
      <rPr>
        <sz val="12"/>
        <rFont val="Arial"/>
        <family val="2"/>
      </rPr>
      <t>" nas células que possuem erro.</t>
    </r>
  </si>
  <si>
    <r>
      <t xml:space="preserve">1) Isole o </t>
    </r>
    <r>
      <rPr>
        <b/>
        <sz val="12"/>
        <color rgb="FFFF0000"/>
        <rFont val="Arial"/>
        <family val="2"/>
      </rPr>
      <t>código dos itens</t>
    </r>
    <r>
      <rPr>
        <sz val="12"/>
        <rFont val="Arial"/>
        <family val="2"/>
      </rPr>
      <t xml:space="preserve"> listados abaixo, usando como auxiliar uma função de texto:</t>
    </r>
  </si>
  <si>
    <r>
      <t xml:space="preserve">2) Isole o </t>
    </r>
    <r>
      <rPr>
        <b/>
        <sz val="12"/>
        <color rgb="FFFF0000"/>
        <rFont val="Arial"/>
        <family val="2"/>
      </rPr>
      <t>nome do produto</t>
    </r>
    <r>
      <rPr>
        <sz val="12"/>
        <rFont val="Arial"/>
        <family val="2"/>
      </rPr>
      <t xml:space="preserve"> dos itens listados abaixo, usando como auxiliar uma função de texto:</t>
    </r>
  </si>
  <si>
    <r>
      <t xml:space="preserve">Use a validação de dados para criar uma lista com os meses do ano (Janeiro a Dezembro) </t>
    </r>
    <r>
      <rPr>
        <b/>
        <sz val="12"/>
        <color rgb="FFFF0000"/>
        <rFont val="Arial"/>
        <family val="2"/>
      </rPr>
      <t>no intervalo de B6:B15</t>
    </r>
  </si>
  <si>
    <r>
      <t xml:space="preserve">Crie um botão com nome </t>
    </r>
    <r>
      <rPr>
        <b/>
        <sz val="12"/>
        <color rgb="FFFF0000"/>
        <rFont val="Arial"/>
        <family val="2"/>
      </rPr>
      <t>Calcular</t>
    </r>
    <r>
      <rPr>
        <sz val="12"/>
        <color theme="1"/>
        <rFont val="Arial"/>
        <family val="2"/>
      </rPr>
      <t xml:space="preserve"> ao lado da tabela abaixo que insere na célula C12 o resultado da média das provas do aluno.</t>
    </r>
  </si>
  <si>
    <r>
      <t xml:space="preserve">Crie um procedimento que solicita através da função </t>
    </r>
    <r>
      <rPr>
        <b/>
        <sz val="12"/>
        <color rgb="FFFF0000"/>
        <rFont val="Arial"/>
        <family val="2"/>
      </rPr>
      <t>INPUTBOX</t>
    </r>
    <r>
      <rPr>
        <sz val="12"/>
        <color theme="1"/>
        <rFont val="Arial"/>
        <family val="2"/>
      </rPr>
      <t xml:space="preserve"> o nome completo da pessoa e insira o resultado na célula C8</t>
    </r>
  </si>
  <si>
    <r>
      <t xml:space="preserve">Após isso, deverá aparecer a mensagem: </t>
    </r>
    <r>
      <rPr>
        <b/>
        <sz val="12"/>
        <color rgb="FFFF0000"/>
        <rFont val="Arial"/>
        <family val="2"/>
      </rPr>
      <t>Cadastro concluído</t>
    </r>
  </si>
  <si>
    <t xml:space="preserve">Na planilha abaixo, utilizando os recursos de Proteção do Excel, </t>
  </si>
  <si>
    <t>impeça a digitação APENAS nas células que contém fórmulas.</t>
  </si>
  <si>
    <t>1 - Criação de Planilhas</t>
  </si>
  <si>
    <t>2 - Operações Matemáticas</t>
  </si>
  <si>
    <t xml:space="preserve">3 - Porcentagem </t>
  </si>
  <si>
    <t>4 - Fórmulas Relativas e Funções</t>
  </si>
  <si>
    <t>5 - Formatação - parte I</t>
  </si>
  <si>
    <t>6 - Formatação - parte II</t>
  </si>
  <si>
    <t>7 - Configurações para Impressão</t>
  </si>
  <si>
    <t>8 - Gráficos Aula 8 e 9</t>
  </si>
  <si>
    <t>9 - Fórmulas Absolutas e Mistas</t>
  </si>
  <si>
    <t>10 - Múltiplas Planilhas e Múltiplas Pastas</t>
  </si>
  <si>
    <t>11 - Funções de Data e Hora</t>
  </si>
  <si>
    <t>12 - Banco de Dados</t>
  </si>
  <si>
    <t>13 - Gráficos - Tipos mais frequentes</t>
  </si>
  <si>
    <t>14 - Tabela Dinâmica - Aula 7, 8 e 9</t>
  </si>
  <si>
    <t>15 - PROCH e PROCV - Aula 10 e 11</t>
  </si>
  <si>
    <t>16 - Função SE</t>
  </si>
  <si>
    <t>17 - Obter Dados Externos</t>
  </si>
  <si>
    <t>18 - Formatar como Tabela</t>
  </si>
  <si>
    <t>19 - SOMASE_CONTSE_CONTNUM_CONTVALORES</t>
  </si>
  <si>
    <t>20 - EERROS_SEERRO</t>
  </si>
  <si>
    <t>21 - Seguranca_de_Dados</t>
  </si>
  <si>
    <t>22 - Funcoes_de_Texto</t>
  </si>
  <si>
    <t>23 - Auditoria_de_Formulas</t>
  </si>
  <si>
    <t>24 - Subtotais</t>
  </si>
  <si>
    <t>25 - Consolidacao_de_Dados</t>
  </si>
  <si>
    <t>26 - Validacao</t>
  </si>
  <si>
    <t>27 - Funcao_de_Pesquisa_e_Referencia</t>
  </si>
  <si>
    <t>28 - Atingir_Meta</t>
  </si>
  <si>
    <t>29 - Macros</t>
  </si>
  <si>
    <t>30 - Introducao_ao_VBA_para_Excel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</si>
</sst>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_);_(* \(#,##0\);_(* &quot;-&quot;??_);_(@_)"/>
    <numFmt numFmtId="168" formatCode="d/m/yy;@"/>
    <numFmt numFmtId="169" formatCode="dd/mm/yy;@"/>
    <numFmt numFmtId="170" formatCode="[$-F400]h:mm:ss\ AM/PM"/>
    <numFmt numFmtId="171" formatCode="0.0"/>
    <numFmt numFmtId="172" formatCode="_([$$-409]* #,##0.00_);_([$$-409]* \(#,##0.00\);_([$$-409]* &quot;-&quot;??_);_(@_)"/>
    <numFmt numFmtId="173" formatCode="[$-416]dd\-mmm\-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10"/>
      <name val="Arial"/>
      <family val="2"/>
    </font>
    <font>
      <b/>
      <sz val="10"/>
      <color indexed="57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b/>
      <i/>
      <sz val="10"/>
      <color indexed="10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color indexed="21"/>
      <name val="Arial"/>
      <family val="2"/>
    </font>
    <font>
      <sz val="10"/>
      <color indexed="61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0"/>
      <color indexed="61"/>
      <name val="Arial"/>
      <family val="2"/>
    </font>
    <font>
      <sz val="10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FFD1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363636"/>
      <name val="Segoe UI"/>
      <family val="2"/>
    </font>
    <font>
      <sz val="10"/>
      <color rgb="FF2F2F2F"/>
      <name val="Segoe UI"/>
      <family val="2"/>
    </font>
    <font>
      <sz val="10"/>
      <color rgb="FF363636"/>
      <name val="Segoe UI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ADDB7B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0" fontId="1" fillId="14" borderId="0" applyNumberFormat="0" applyBorder="0" applyAlignment="0" applyProtection="0"/>
  </cellStyleXfs>
  <cellXfs count="29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left"/>
    </xf>
    <xf numFmtId="0" fontId="0" fillId="2" borderId="5" xfId="0" applyFill="1" applyBorder="1"/>
    <xf numFmtId="0" fontId="4" fillId="2" borderId="5" xfId="0" applyFont="1" applyFill="1" applyBorder="1"/>
    <xf numFmtId="17" fontId="4" fillId="2" borderId="6" xfId="0" applyNumberFormat="1" applyFont="1" applyFill="1" applyBorder="1"/>
    <xf numFmtId="17" fontId="4" fillId="2" borderId="7" xfId="0" applyNumberFormat="1" applyFont="1" applyFill="1" applyBorder="1"/>
    <xf numFmtId="0" fontId="5" fillId="2" borderId="8" xfId="0" applyFont="1" applyFill="1" applyBorder="1" applyAlignment="1">
      <alignment horizontal="left"/>
    </xf>
    <xf numFmtId="0" fontId="0" fillId="2" borderId="9" xfId="0" applyFill="1" applyBorder="1"/>
    <xf numFmtId="165" fontId="6" fillId="0" borderId="9" xfId="1" applyNumberFormat="1" applyFont="1" applyBorder="1"/>
    <xf numFmtId="165" fontId="7" fillId="3" borderId="10" xfId="1" applyNumberFormat="1" applyFont="1" applyFill="1" applyBorder="1"/>
    <xf numFmtId="0" fontId="5" fillId="2" borderId="11" xfId="0" applyFont="1" applyFill="1" applyBorder="1" applyAlignment="1">
      <alignment horizontal="left"/>
    </xf>
    <xf numFmtId="0" fontId="0" fillId="2" borderId="12" xfId="0" applyFill="1" applyBorder="1"/>
    <xf numFmtId="165" fontId="6" fillId="0" borderId="12" xfId="1" applyNumberFormat="1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17" fontId="3" fillId="0" borderId="0" xfId="0" applyNumberFormat="1" applyFont="1"/>
    <xf numFmtId="0" fontId="5" fillId="0" borderId="11" xfId="0" applyFont="1" applyBorder="1" applyAlignment="1">
      <alignment horizontal="left"/>
    </xf>
    <xf numFmtId="0" fontId="0" fillId="0" borderId="12" xfId="0" applyBorder="1"/>
    <xf numFmtId="0" fontId="0" fillId="4" borderId="10" xfId="0" applyFill="1" applyBorder="1"/>
    <xf numFmtId="0" fontId="8" fillId="4" borderId="10" xfId="0" applyFont="1" applyFill="1" applyBorder="1"/>
    <xf numFmtId="165" fontId="0" fillId="0" borderId="10" xfId="1" applyNumberFormat="1" applyFont="1" applyBorder="1"/>
    <xf numFmtId="0" fontId="0" fillId="0" borderId="0" xfId="0" applyAlignment="1">
      <alignment horizontal="left" vertical="top" wrapText="1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9" xfId="0" applyFont="1" applyFill="1" applyBorder="1" applyAlignment="1">
      <alignment horizontal="right"/>
    </xf>
    <xf numFmtId="0" fontId="0" fillId="0" borderId="0" xfId="0" applyBorder="1" applyAlignment="1">
      <alignment horizontal="left" vertical="top" wrapText="1"/>
    </xf>
    <xf numFmtId="0" fontId="0" fillId="3" borderId="18" xfId="0" applyFill="1" applyBorder="1"/>
    <xf numFmtId="0" fontId="0" fillId="3" borderId="19" xfId="0" applyFill="1" applyBorder="1"/>
    <xf numFmtId="0" fontId="0" fillId="3" borderId="9" xfId="0" applyFill="1" applyBorder="1"/>
    <xf numFmtId="165" fontId="0" fillId="0" borderId="10" xfId="1" applyNumberFormat="1" applyFont="1" applyBorder="1" applyProtection="1">
      <protection hidden="1"/>
    </xf>
    <xf numFmtId="165" fontId="0" fillId="0" borderId="10" xfId="1" applyNumberFormat="1" applyFont="1" applyBorder="1" applyProtection="1">
      <protection locked="0"/>
    </xf>
    <xf numFmtId="0" fontId="0" fillId="0" borderId="20" xfId="0" applyBorder="1"/>
    <xf numFmtId="0" fontId="0" fillId="0" borderId="10" xfId="0" applyBorder="1"/>
    <xf numFmtId="165" fontId="0" fillId="0" borderId="21" xfId="1" applyNumberFormat="1" applyFont="1" applyBorder="1"/>
    <xf numFmtId="0" fontId="0" fillId="0" borderId="22" xfId="0" applyBorder="1"/>
    <xf numFmtId="0" fontId="0" fillId="0" borderId="13" xfId="0" applyBorder="1"/>
    <xf numFmtId="165" fontId="0" fillId="0" borderId="14" xfId="1" applyNumberFormat="1" applyFont="1" applyBorder="1"/>
    <xf numFmtId="0" fontId="2" fillId="0" borderId="7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5" borderId="15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5" borderId="24" xfId="0" applyFont="1" applyFill="1" applyBorder="1"/>
    <xf numFmtId="0" fontId="0" fillId="0" borderId="25" xfId="0" applyBorder="1" applyAlignment="1">
      <alignment horizontal="left"/>
    </xf>
    <xf numFmtId="0" fontId="2" fillId="5" borderId="26" xfId="0" applyFont="1" applyFill="1" applyBorder="1"/>
    <xf numFmtId="0" fontId="2" fillId="5" borderId="27" xfId="0" applyFont="1" applyFill="1" applyBorder="1"/>
    <xf numFmtId="10" fontId="0" fillId="3" borderId="25" xfId="3" applyNumberFormat="1" applyFont="1" applyFill="1" applyBorder="1"/>
    <xf numFmtId="0" fontId="10" fillId="2" borderId="10" xfId="0" applyFont="1" applyFill="1" applyBorder="1"/>
    <xf numFmtId="0" fontId="11" fillId="2" borderId="18" xfId="0" applyFont="1" applyFill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 wrapText="1"/>
    </xf>
    <xf numFmtId="0" fontId="12" fillId="0" borderId="0" xfId="0" applyFont="1"/>
    <xf numFmtId="0" fontId="13" fillId="0" borderId="18" xfId="0" applyFont="1" applyBorder="1" applyAlignment="1">
      <alignment horizontal="left" vertical="top"/>
    </xf>
    <xf numFmtId="10" fontId="13" fillId="0" borderId="10" xfId="3" applyNumberFormat="1" applyFont="1" applyBorder="1" applyAlignment="1">
      <alignment horizontal="right" vertical="top" wrapText="1"/>
    </xf>
    <xf numFmtId="10" fontId="0" fillId="0" borderId="0" xfId="0" applyNumberFormat="1"/>
    <xf numFmtId="0" fontId="2" fillId="6" borderId="23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right"/>
    </xf>
    <xf numFmtId="0" fontId="8" fillId="6" borderId="20" xfId="0" applyFont="1" applyFill="1" applyBorder="1" applyAlignment="1">
      <alignment horizontal="right"/>
    </xf>
    <xf numFmtId="0" fontId="6" fillId="0" borderId="10" xfId="0" applyFont="1" applyBorder="1" applyProtection="1"/>
    <xf numFmtId="164" fontId="6" fillId="0" borderId="10" xfId="0" applyNumberFormat="1" applyFont="1" applyBorder="1" applyProtection="1"/>
    <xf numFmtId="164" fontId="4" fillId="0" borderId="21" xfId="0" applyNumberFormat="1" applyFont="1" applyBorder="1"/>
    <xf numFmtId="0" fontId="8" fillId="6" borderId="22" xfId="0" applyFont="1" applyFill="1" applyBorder="1" applyAlignment="1">
      <alignment horizontal="right"/>
    </xf>
    <xf numFmtId="0" fontId="6" fillId="0" borderId="13" xfId="0" applyFont="1" applyBorder="1" applyProtection="1"/>
    <xf numFmtId="164" fontId="6" fillId="0" borderId="13" xfId="0" applyNumberFormat="1" applyFont="1" applyBorder="1" applyProtection="1"/>
    <xf numFmtId="164" fontId="4" fillId="0" borderId="14" xfId="0" applyNumberFormat="1" applyFont="1" applyBorder="1"/>
    <xf numFmtId="0" fontId="0" fillId="3" borderId="0" xfId="0" applyFill="1"/>
    <xf numFmtId="0" fontId="0" fillId="0" borderId="0" xfId="0" applyAlignment="1">
      <alignment horizontal="left"/>
    </xf>
    <xf numFmtId="0" fontId="0" fillId="0" borderId="8" xfId="0" applyBorder="1"/>
    <xf numFmtId="167" fontId="0" fillId="0" borderId="10" xfId="1" applyNumberFormat="1" applyFont="1" applyBorder="1"/>
    <xf numFmtId="166" fontId="0" fillId="0" borderId="10" xfId="2" applyNumberFormat="1" applyFont="1" applyBorder="1"/>
    <xf numFmtId="0" fontId="0" fillId="0" borderId="11" xfId="0" applyBorder="1"/>
    <xf numFmtId="167" fontId="0" fillId="0" borderId="13" xfId="1" applyNumberFormat="1" applyFont="1" applyBorder="1"/>
    <xf numFmtId="166" fontId="0" fillId="0" borderId="13" xfId="2" applyNumberFormat="1" applyFont="1" applyBorder="1"/>
    <xf numFmtId="0" fontId="2" fillId="4" borderId="1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0" fillId="0" borderId="18" xfId="0" applyBorder="1"/>
    <xf numFmtId="0" fontId="0" fillId="0" borderId="9" xfId="0" applyBorder="1"/>
    <xf numFmtId="166" fontId="0" fillId="3" borderId="10" xfId="2" applyNumberFormat="1" applyFont="1" applyFill="1" applyBorder="1"/>
    <xf numFmtId="0" fontId="14" fillId="0" borderId="0" xfId="0" applyFont="1"/>
    <xf numFmtId="17" fontId="2" fillId="0" borderId="0" xfId="0" applyNumberFormat="1" applyFont="1"/>
    <xf numFmtId="0" fontId="2" fillId="0" borderId="23" xfId="0" applyFont="1" applyBorder="1"/>
    <xf numFmtId="0" fontId="2" fillId="0" borderId="6" xfId="0" applyFont="1" applyBorder="1"/>
    <xf numFmtId="0" fontId="2" fillId="0" borderId="7" xfId="0" applyFont="1" applyBorder="1"/>
    <xf numFmtId="14" fontId="0" fillId="0" borderId="20" xfId="0" applyNumberFormat="1" applyBorder="1"/>
    <xf numFmtId="14" fontId="0" fillId="0" borderId="22" xfId="0" applyNumberFormat="1" applyBorder="1"/>
    <xf numFmtId="0" fontId="9" fillId="7" borderId="10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4" fontId="6" fillId="0" borderId="13" xfId="2" applyNumberFormat="1" applyFont="1" applyBorder="1"/>
    <xf numFmtId="4" fontId="6" fillId="0" borderId="14" xfId="2" applyNumberFormat="1" applyFont="1" applyBorder="1"/>
    <xf numFmtId="44" fontId="0" fillId="0" borderId="0" xfId="0" applyNumberFormat="1"/>
    <xf numFmtId="9" fontId="0" fillId="0" borderId="10" xfId="3" applyFont="1" applyBorder="1"/>
    <xf numFmtId="0" fontId="15" fillId="0" borderId="0" xfId="4"/>
    <xf numFmtId="0" fontId="2" fillId="0" borderId="0" xfId="4" applyFont="1" applyFill="1" applyBorder="1" applyAlignment="1">
      <alignment horizontal="center"/>
    </xf>
    <xf numFmtId="0" fontId="15" fillId="0" borderId="0" xfId="4" applyFill="1" applyBorder="1"/>
    <xf numFmtId="0" fontId="2" fillId="10" borderId="10" xfId="4" applyFont="1" applyFill="1" applyBorder="1" applyAlignment="1">
      <alignment horizontal="center"/>
    </xf>
    <xf numFmtId="0" fontId="15" fillId="10" borderId="10" xfId="4" applyFill="1" applyBorder="1" applyAlignment="1">
      <alignment horizontal="right"/>
    </xf>
    <xf numFmtId="0" fontId="15" fillId="0" borderId="10" xfId="4" applyBorder="1"/>
    <xf numFmtId="0" fontId="15" fillId="0" borderId="10" xfId="4" applyFill="1" applyBorder="1"/>
    <xf numFmtId="0" fontId="3" fillId="0" borderId="0" xfId="4" applyFont="1" applyFill="1" applyBorder="1" applyAlignment="1">
      <alignment horizontal="left"/>
    </xf>
    <xf numFmtId="0" fontId="15" fillId="0" borderId="0" xfId="4" applyFill="1" applyBorder="1" applyAlignment="1">
      <alignment horizontal="left"/>
    </xf>
    <xf numFmtId="0" fontId="15" fillId="0" borderId="0" xfId="4" applyFill="1" applyBorder="1" applyAlignment="1"/>
    <xf numFmtId="0" fontId="15" fillId="0" borderId="0" xfId="4" applyFill="1" applyBorder="1" applyAlignment="1">
      <alignment horizontal="right"/>
    </xf>
    <xf numFmtId="0" fontId="2" fillId="9" borderId="10" xfId="4" applyFont="1" applyFill="1" applyBorder="1" applyAlignment="1">
      <alignment horizontal="right"/>
    </xf>
    <xf numFmtId="0" fontId="15" fillId="9" borderId="10" xfId="4" applyFill="1" applyBorder="1" applyAlignment="1">
      <alignment horizontal="right"/>
    </xf>
    <xf numFmtId="166" fontId="3" fillId="0" borderId="10" xfId="5" applyFont="1" applyFill="1" applyBorder="1" applyAlignment="1">
      <alignment horizontal="right"/>
    </xf>
    <xf numFmtId="0" fontId="3" fillId="0" borderId="10" xfId="4" applyFont="1" applyFill="1" applyBorder="1" applyAlignment="1">
      <alignment horizontal="right"/>
    </xf>
    <xf numFmtId="0" fontId="3" fillId="9" borderId="10" xfId="4" applyFont="1" applyFill="1" applyBorder="1" applyAlignment="1">
      <alignment horizontal="right"/>
    </xf>
    <xf numFmtId="166" fontId="2" fillId="0" borderId="10" xfId="5" applyFont="1" applyFill="1" applyBorder="1" applyAlignment="1">
      <alignment horizontal="right"/>
    </xf>
    <xf numFmtId="0" fontId="2" fillId="11" borderId="10" xfId="4" applyFont="1" applyFill="1" applyBorder="1" applyAlignment="1">
      <alignment horizontal="right"/>
    </xf>
    <xf numFmtId="0" fontId="15" fillId="11" borderId="10" xfId="4" applyFill="1" applyBorder="1" applyAlignment="1">
      <alignment horizontal="right"/>
    </xf>
    <xf numFmtId="0" fontId="3" fillId="11" borderId="10" xfId="4" applyFont="1" applyFill="1" applyBorder="1" applyAlignment="1">
      <alignment horizontal="right"/>
    </xf>
    <xf numFmtId="9" fontId="3" fillId="0" borderId="10" xfId="4" applyNumberFormat="1" applyFont="1" applyFill="1" applyBorder="1" applyAlignment="1">
      <alignment horizontal="right"/>
    </xf>
    <xf numFmtId="166" fontId="15" fillId="0" borderId="10" xfId="5" applyFill="1" applyBorder="1" applyAlignment="1">
      <alignment horizontal="right"/>
    </xf>
    <xf numFmtId="0" fontId="15" fillId="0" borderId="0" xfId="4" applyAlignment="1">
      <alignment horizontal="left" vertical="top" wrapText="1"/>
    </xf>
    <xf numFmtId="168" fontId="2" fillId="2" borderId="10" xfId="4" applyNumberFormat="1" applyFont="1" applyFill="1" applyBorder="1"/>
    <xf numFmtId="0" fontId="2" fillId="2" borderId="10" xfId="4" applyFont="1" applyFill="1" applyBorder="1"/>
    <xf numFmtId="165" fontId="2" fillId="2" borderId="10" xfId="6" applyFont="1" applyFill="1" applyBorder="1"/>
    <xf numFmtId="169" fontId="15" fillId="0" borderId="10" xfId="4" applyNumberFormat="1" applyBorder="1"/>
    <xf numFmtId="49" fontId="15" fillId="0" borderId="10" xfId="4" applyNumberFormat="1" applyBorder="1"/>
    <xf numFmtId="0" fontId="15" fillId="0" borderId="10" xfId="4" applyNumberFormat="1" applyBorder="1"/>
    <xf numFmtId="165" fontId="0" fillId="0" borderId="10" xfId="6" applyFont="1" applyBorder="1"/>
    <xf numFmtId="164" fontId="15" fillId="0" borderId="10" xfId="8" applyBorder="1"/>
    <xf numFmtId="0" fontId="23" fillId="0" borderId="0" xfId="4" applyFont="1"/>
    <xf numFmtId="0" fontId="2" fillId="12" borderId="10" xfId="4" applyFont="1" applyFill="1" applyBorder="1"/>
    <xf numFmtId="0" fontId="15" fillId="12" borderId="10" xfId="4" applyFill="1" applyBorder="1"/>
    <xf numFmtId="44" fontId="0" fillId="0" borderId="0" xfId="2" applyFont="1"/>
    <xf numFmtId="0" fontId="0" fillId="0" borderId="31" xfId="0" applyBorder="1"/>
    <xf numFmtId="0" fontId="0" fillId="0" borderId="31" xfId="0" applyBorder="1" applyAlignment="1">
      <alignment wrapText="1"/>
    </xf>
    <xf numFmtId="2" fontId="0" fillId="0" borderId="0" xfId="0" applyNumberFormat="1"/>
    <xf numFmtId="0" fontId="3" fillId="0" borderId="0" xfId="4" applyFont="1"/>
    <xf numFmtId="0" fontId="27" fillId="0" borderId="4" xfId="0" applyFont="1" applyBorder="1"/>
    <xf numFmtId="0" fontId="27" fillId="0" borderId="32" xfId="0" applyFont="1" applyBorder="1"/>
    <xf numFmtId="0" fontId="27" fillId="0" borderId="8" xfId="0" applyFont="1" applyBorder="1"/>
    <xf numFmtId="0" fontId="27" fillId="0" borderId="19" xfId="0" applyFont="1" applyBorder="1"/>
    <xf numFmtId="0" fontId="27" fillId="0" borderId="11" xfId="0" applyFont="1" applyBorder="1"/>
    <xf numFmtId="0" fontId="27" fillId="0" borderId="33" xfId="0" applyFont="1" applyBorder="1"/>
    <xf numFmtId="2" fontId="0" fillId="0" borderId="7" xfId="0" applyNumberFormat="1" applyBorder="1"/>
    <xf numFmtId="2" fontId="0" fillId="0" borderId="21" xfId="0" applyNumberFormat="1" applyBorder="1"/>
    <xf numFmtId="0" fontId="0" fillId="0" borderId="21" xfId="0" applyBorder="1"/>
    <xf numFmtId="2" fontId="25" fillId="0" borderId="21" xfId="0" applyNumberFormat="1" applyFont="1" applyBorder="1"/>
    <xf numFmtId="2" fontId="26" fillId="0" borderId="14" xfId="0" applyNumberFormat="1" applyFont="1" applyBorder="1"/>
    <xf numFmtId="9" fontId="0" fillId="0" borderId="21" xfId="3" applyFont="1" applyBorder="1" applyProtection="1">
      <protection locked="0"/>
    </xf>
    <xf numFmtId="0" fontId="9" fillId="13" borderId="10" xfId="0" applyFont="1" applyFill="1" applyBorder="1" applyAlignment="1">
      <alignment horizontal="center"/>
    </xf>
    <xf numFmtId="0" fontId="9" fillId="0" borderId="10" xfId="0" applyFont="1" applyBorder="1"/>
    <xf numFmtId="10" fontId="25" fillId="0" borderId="10" xfId="3" applyNumberFormat="1" applyFont="1" applyBorder="1"/>
    <xf numFmtId="0" fontId="28" fillId="0" borderId="0" xfId="9"/>
    <xf numFmtId="0" fontId="16" fillId="10" borderId="28" xfId="9" applyFont="1" applyFill="1" applyBorder="1"/>
    <xf numFmtId="0" fontId="16" fillId="10" borderId="29" xfId="9" applyFont="1" applyFill="1" applyBorder="1" applyAlignment="1">
      <alignment horizontal="center"/>
    </xf>
    <xf numFmtId="0" fontId="16" fillId="10" borderId="30" xfId="9" applyFont="1" applyFill="1" applyBorder="1" applyAlignment="1"/>
    <xf numFmtId="0" fontId="16" fillId="10" borderId="26" xfId="9" applyFont="1" applyFill="1" applyBorder="1"/>
    <xf numFmtId="0" fontId="16" fillId="10" borderId="31" xfId="9" applyFont="1" applyFill="1" applyBorder="1" applyAlignment="1">
      <alignment horizontal="center"/>
    </xf>
    <xf numFmtId="0" fontId="16" fillId="10" borderId="27" xfId="9" applyFont="1" applyFill="1" applyBorder="1" applyAlignment="1"/>
    <xf numFmtId="0" fontId="2" fillId="10" borderId="23" xfId="9" applyFont="1" applyFill="1" applyBorder="1" applyAlignment="1">
      <alignment horizontal="center"/>
    </xf>
    <xf numFmtId="0" fontId="2" fillId="10" borderId="6" xfId="9" applyFont="1" applyFill="1" applyBorder="1" applyAlignment="1">
      <alignment horizontal="center"/>
    </xf>
    <xf numFmtId="0" fontId="2" fillId="10" borderId="7" xfId="9" applyFont="1" applyFill="1" applyBorder="1" applyAlignment="1">
      <alignment horizontal="center"/>
    </xf>
    <xf numFmtId="0" fontId="28" fillId="10" borderId="20" xfId="9" applyFill="1" applyBorder="1" applyAlignment="1">
      <alignment horizontal="right"/>
    </xf>
    <xf numFmtId="166" fontId="17" fillId="0" borderId="10" xfId="10" applyFont="1" applyFill="1" applyBorder="1"/>
    <xf numFmtId="166" fontId="18" fillId="0" borderId="10" xfId="10" applyFont="1" applyFill="1" applyBorder="1"/>
    <xf numFmtId="166" fontId="19" fillId="0" borderId="10" xfId="10" applyFont="1" applyBorder="1"/>
    <xf numFmtId="166" fontId="20" fillId="0" borderId="10" xfId="10" applyFont="1" applyFill="1" applyBorder="1" applyProtection="1">
      <protection locked="0" hidden="1"/>
    </xf>
    <xf numFmtId="166" fontId="21" fillId="0" borderId="21" xfId="10" applyFont="1" applyFill="1" applyBorder="1" applyProtection="1">
      <protection locked="0" hidden="1"/>
    </xf>
    <xf numFmtId="0" fontId="22" fillId="10" borderId="20" xfId="9" applyFont="1" applyFill="1" applyBorder="1" applyAlignment="1">
      <alignment horizontal="right"/>
    </xf>
    <xf numFmtId="166" fontId="17" fillId="0" borderId="10" xfId="10" applyFont="1" applyBorder="1"/>
    <xf numFmtId="166" fontId="18" fillId="0" borderId="10" xfId="10" applyFont="1" applyBorder="1"/>
    <xf numFmtId="0" fontId="22" fillId="10" borderId="22" xfId="9" applyFont="1" applyFill="1" applyBorder="1" applyAlignment="1">
      <alignment horizontal="right"/>
    </xf>
    <xf numFmtId="166" fontId="17" fillId="0" borderId="13" xfId="10" applyFont="1" applyBorder="1"/>
    <xf numFmtId="166" fontId="18" fillId="0" borderId="13" xfId="10" applyFont="1" applyBorder="1"/>
    <xf numFmtId="166" fontId="19" fillId="0" borderId="13" xfId="10" applyFont="1" applyBorder="1"/>
    <xf numFmtId="166" fontId="20" fillId="0" borderId="13" xfId="10" applyFont="1" applyFill="1" applyBorder="1" applyProtection="1">
      <protection locked="0" hidden="1"/>
    </xf>
    <xf numFmtId="166" fontId="21" fillId="0" borderId="14" xfId="10" applyFont="1" applyFill="1" applyBorder="1" applyProtection="1">
      <protection locked="0" hidden="1"/>
    </xf>
    <xf numFmtId="0" fontId="0" fillId="0" borderId="10" xfId="0" applyBorder="1" applyAlignment="1">
      <alignment horizontal="center"/>
    </xf>
    <xf numFmtId="0" fontId="29" fillId="0" borderId="0" xfId="0" applyNumberFormat="1" applyFont="1"/>
    <xf numFmtId="0" fontId="30" fillId="0" borderId="34" xfId="0" applyFont="1" applyBorder="1" applyAlignment="1" applyProtection="1">
      <alignment horizontal="center"/>
      <protection locked="0"/>
    </xf>
    <xf numFmtId="0" fontId="30" fillId="0" borderId="35" xfId="0" applyFont="1" applyBorder="1" applyAlignment="1" applyProtection="1">
      <alignment horizontal="center"/>
      <protection locked="0"/>
    </xf>
    <xf numFmtId="0" fontId="30" fillId="0" borderId="36" xfId="0" applyFont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14" fontId="0" fillId="0" borderId="10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0" borderId="37" xfId="0" applyFont="1" applyBorder="1" applyProtection="1">
      <protection locked="0"/>
    </xf>
    <xf numFmtId="14" fontId="0" fillId="0" borderId="37" xfId="0" applyNumberFormat="1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31" fillId="16" borderId="38" xfId="11" applyFont="1" applyFill="1" applyBorder="1" applyProtection="1">
      <protection locked="0"/>
    </xf>
    <xf numFmtId="170" fontId="31" fillId="16" borderId="39" xfId="11" applyNumberFormat="1" applyFont="1" applyFill="1" applyBorder="1" applyProtection="1">
      <protection locked="0"/>
    </xf>
    <xf numFmtId="0" fontId="31" fillId="16" borderId="40" xfId="11" applyFont="1" applyFill="1" applyBorder="1" applyProtection="1">
      <protection locked="0"/>
    </xf>
    <xf numFmtId="166" fontId="31" fillId="16" borderId="41" xfId="10" applyFont="1" applyFill="1" applyBorder="1" applyProtection="1">
      <protection locked="0"/>
    </xf>
    <xf numFmtId="0" fontId="32" fillId="17" borderId="10" xfId="0" applyFont="1" applyFill="1" applyBorder="1" applyAlignment="1" applyProtection="1">
      <protection locked="0"/>
    </xf>
    <xf numFmtId="0" fontId="3" fillId="18" borderId="10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1" applyNumberFormat="1" applyFont="1" applyBorder="1" applyProtection="1">
      <protection locked="0"/>
    </xf>
    <xf numFmtId="0" fontId="9" fillId="18" borderId="10" xfId="0" applyFont="1" applyFill="1" applyBorder="1" applyAlignment="1" applyProtection="1">
      <protection locked="0"/>
    </xf>
    <xf numFmtId="165" fontId="9" fillId="0" borderId="10" xfId="1" applyNumberFormat="1" applyFont="1" applyBorder="1" applyProtection="1">
      <protection locked="0"/>
    </xf>
    <xf numFmtId="166" fontId="0" fillId="0" borderId="10" xfId="10" applyFont="1" applyBorder="1" applyAlignment="1" applyProtection="1">
      <protection locked="0"/>
    </xf>
    <xf numFmtId="4" fontId="0" fillId="0" borderId="0" xfId="0" applyNumberFormat="1"/>
    <xf numFmtId="14" fontId="0" fillId="0" borderId="0" xfId="0" applyNumberFormat="1"/>
    <xf numFmtId="0" fontId="0" fillId="0" borderId="0" xfId="0" applyFont="1"/>
    <xf numFmtId="0" fontId="9" fillId="13" borderId="10" xfId="0" applyFont="1" applyFill="1" applyBorder="1"/>
    <xf numFmtId="0" fontId="0" fillId="0" borderId="0" xfId="0" applyBorder="1" applyAlignment="1">
      <alignment horizontal="center"/>
    </xf>
    <xf numFmtId="0" fontId="0" fillId="0" borderId="42" xfId="0" applyFill="1" applyBorder="1"/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  <xf numFmtId="10" fontId="15" fillId="0" borderId="10" xfId="3" applyNumberFormat="1" applyFont="1" applyBorder="1" applyAlignment="1">
      <alignment horizontal="center"/>
    </xf>
    <xf numFmtId="0" fontId="0" fillId="19" borderId="10" xfId="0" applyFill="1" applyBorder="1" applyAlignment="1">
      <alignment horizontal="center"/>
    </xf>
    <xf numFmtId="0" fontId="3" fillId="19" borderId="10" xfId="4" applyFont="1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15" fillId="20" borderId="10" xfId="4" applyFill="1" applyBorder="1" applyAlignment="1">
      <alignment horizontal="center"/>
    </xf>
    <xf numFmtId="0" fontId="15" fillId="8" borderId="0" xfId="4" applyFill="1"/>
    <xf numFmtId="44" fontId="0" fillId="8" borderId="0" xfId="2" applyFont="1" applyFill="1"/>
    <xf numFmtId="0" fontId="2" fillId="17" borderId="10" xfId="0" applyFont="1" applyFill="1" applyBorder="1" applyAlignment="1">
      <alignment vertical="center"/>
    </xf>
    <xf numFmtId="43" fontId="0" fillId="0" borderId="10" xfId="1" applyFont="1" applyBorder="1" applyAlignment="1">
      <alignment vertical="center"/>
    </xf>
    <xf numFmtId="9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29" fillId="0" borderId="10" xfId="4" applyFont="1" applyBorder="1"/>
    <xf numFmtId="0" fontId="2" fillId="0" borderId="0" xfId="4" applyFont="1" applyFill="1" applyBorder="1"/>
    <xf numFmtId="164" fontId="15" fillId="0" borderId="0" xfId="8" applyFill="1" applyBorder="1"/>
    <xf numFmtId="0" fontId="29" fillId="0" borderId="0" xfId="4" applyFont="1"/>
    <xf numFmtId="0" fontId="34" fillId="21" borderId="43" xfId="0" applyFont="1" applyFill="1" applyBorder="1" applyAlignment="1">
      <alignment vertical="center" wrapText="1"/>
    </xf>
    <xf numFmtId="0" fontId="35" fillId="22" borderId="44" xfId="0" applyFont="1" applyFill="1" applyBorder="1" applyAlignment="1">
      <alignment vertical="center" wrapText="1"/>
    </xf>
    <xf numFmtId="171" fontId="36" fillId="22" borderId="44" xfId="0" applyNumberFormat="1" applyFont="1" applyFill="1" applyBorder="1" applyAlignment="1">
      <alignment vertical="top" wrapText="1"/>
    </xf>
    <xf numFmtId="0" fontId="35" fillId="23" borderId="43" xfId="0" applyFont="1" applyFill="1" applyBorder="1" applyAlignment="1">
      <alignment vertical="center" wrapText="1"/>
    </xf>
    <xf numFmtId="0" fontId="0" fillId="0" borderId="0" xfId="0" applyProtection="1"/>
    <xf numFmtId="0" fontId="2" fillId="24" borderId="10" xfId="0" applyNumberFormat="1" applyFont="1" applyFill="1" applyBorder="1" applyAlignment="1" applyProtection="1">
      <alignment vertical="center"/>
    </xf>
    <xf numFmtId="0" fontId="2" fillId="24" borderId="1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3" fillId="0" borderId="10" xfId="0" applyNumberFormat="1" applyFont="1" applyFill="1" applyBorder="1" applyProtection="1"/>
    <xf numFmtId="0" fontId="2" fillId="24" borderId="1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0" fillId="24" borderId="1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172" fontId="0" fillId="0" borderId="0" xfId="0" applyNumberFormat="1" applyFill="1" applyBorder="1" applyProtection="1"/>
    <xf numFmtId="172" fontId="2" fillId="0" borderId="0" xfId="0" applyNumberFormat="1" applyFont="1" applyFill="1" applyBorder="1" applyProtection="1"/>
    <xf numFmtId="9" fontId="0" fillId="0" borderId="0" xfId="7" applyFont="1" applyFill="1" applyBorder="1" applyProtection="1"/>
    <xf numFmtId="166" fontId="2" fillId="0" borderId="0" xfId="10" applyFont="1" applyFill="1" applyBorder="1" applyProtection="1"/>
    <xf numFmtId="0" fontId="30" fillId="0" borderId="0" xfId="0" applyFont="1" applyFill="1" applyBorder="1" applyProtection="1"/>
    <xf numFmtId="0" fontId="2" fillId="0" borderId="0" xfId="0" applyFont="1" applyFill="1" applyBorder="1" applyProtection="1"/>
    <xf numFmtId="0" fontId="29" fillId="0" borderId="0" xfId="0" applyFont="1"/>
    <xf numFmtId="0" fontId="2" fillId="25" borderId="10" xfId="0" applyFont="1" applyFill="1" applyBorder="1" applyAlignment="1">
      <alignment horizontal="center"/>
    </xf>
    <xf numFmtId="0" fontId="2" fillId="0" borderId="10" xfId="0" applyFont="1" applyBorder="1"/>
    <xf numFmtId="0" fontId="0" fillId="26" borderId="10" xfId="0" applyFill="1" applyBorder="1"/>
    <xf numFmtId="0" fontId="16" fillId="27" borderId="0" xfId="4" applyFont="1" applyFill="1"/>
    <xf numFmtId="0" fontId="16" fillId="9" borderId="10" xfId="4" applyFont="1" applyFill="1" applyBorder="1" applyAlignment="1">
      <alignment horizontal="center"/>
    </xf>
    <xf numFmtId="0" fontId="29" fillId="24" borderId="0" xfId="4" applyFont="1" applyFill="1"/>
    <xf numFmtId="0" fontId="15" fillId="24" borderId="0" xfId="4" applyFill="1"/>
    <xf numFmtId="0" fontId="0" fillId="24" borderId="0" xfId="0" applyFill="1"/>
    <xf numFmtId="0" fontId="29" fillId="0" borderId="0" xfId="4" applyFont="1" applyFill="1"/>
    <xf numFmtId="166" fontId="0" fillId="8" borderId="10" xfId="5" applyFont="1" applyFill="1" applyBorder="1" applyAlignment="1">
      <alignment horizontal="right"/>
    </xf>
    <xf numFmtId="166" fontId="2" fillId="8" borderId="10" xfId="5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/>
    </xf>
    <xf numFmtId="173" fontId="2" fillId="0" borderId="10" xfId="0" applyNumberFormat="1" applyFont="1" applyFill="1" applyBorder="1" applyAlignment="1">
      <alignment horizontal="center"/>
    </xf>
    <xf numFmtId="0" fontId="29" fillId="0" borderId="0" xfId="4" applyFont="1" applyFill="1" applyBorder="1"/>
    <xf numFmtId="0" fontId="2" fillId="11" borderId="10" xfId="4" applyFont="1" applyFill="1" applyBorder="1" applyAlignment="1">
      <alignment horizontal="right" vertical="center"/>
    </xf>
    <xf numFmtId="0" fontId="2" fillId="11" borderId="10" xfId="4" applyFont="1" applyFill="1" applyBorder="1" applyAlignment="1">
      <alignment horizontal="right" vertical="center" wrapText="1"/>
    </xf>
    <xf numFmtId="0" fontId="29" fillId="0" borderId="0" xfId="4" applyFont="1" applyFill="1" applyBorder="1" applyAlignment="1">
      <alignment horizontal="left"/>
    </xf>
    <xf numFmtId="0" fontId="29" fillId="0" borderId="0" xfId="4" applyFont="1" applyFill="1" applyBorder="1" applyAlignment="1"/>
    <xf numFmtId="0" fontId="16" fillId="28" borderId="0" xfId="4" applyFont="1" applyFill="1"/>
    <xf numFmtId="0" fontId="37" fillId="0" borderId="0" xfId="0" applyFont="1"/>
    <xf numFmtId="0" fontId="0" fillId="0" borderId="10" xfId="0" applyBorder="1" applyAlignment="1">
      <alignment horizontal="center"/>
    </xf>
    <xf numFmtId="0" fontId="16" fillId="29" borderId="0" xfId="4" applyFont="1" applyFill="1"/>
    <xf numFmtId="0" fontId="9" fillId="0" borderId="10" xfId="0" applyFont="1" applyBorder="1" applyAlignment="1">
      <alignment horizontal="left"/>
    </xf>
    <xf numFmtId="0" fontId="29" fillId="0" borderId="0" xfId="0" applyNumberFormat="1" applyFont="1" applyProtection="1"/>
    <xf numFmtId="0" fontId="29" fillId="0" borderId="0" xfId="0" applyNumberFormat="1" applyFont="1" applyFill="1" applyBorder="1" applyProtection="1"/>
    <xf numFmtId="0" fontId="16" fillId="0" borderId="24" xfId="4" applyFont="1" applyBorder="1" applyAlignment="1">
      <alignment horizontal="center"/>
    </xf>
    <xf numFmtId="0" fontId="37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0" fillId="15" borderId="15" xfId="0" applyFont="1" applyFill="1" applyBorder="1" applyAlignment="1" applyProtection="1">
      <alignment horizontal="center"/>
      <protection locked="0"/>
    </xf>
    <xf numFmtId="0" fontId="30" fillId="15" borderId="16" xfId="0" applyFont="1" applyFill="1" applyBorder="1" applyAlignment="1" applyProtection="1">
      <alignment horizontal="center"/>
      <protection locked="0"/>
    </xf>
    <xf numFmtId="0" fontId="30" fillId="15" borderId="17" xfId="0" applyFont="1" applyFill="1" applyBorder="1" applyAlignment="1" applyProtection="1">
      <alignment horizontal="center"/>
      <protection locked="0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9" fillId="0" borderId="0" xfId="4" applyFont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</cellXfs>
  <cellStyles count="12">
    <cellStyle name="40% - Ênfase1" xfId="11" builtinId="31"/>
    <cellStyle name="Moeda" xfId="2" builtinId="4"/>
    <cellStyle name="Moeda 2" xfId="5"/>
    <cellStyle name="Moeda 3" xfId="10"/>
    <cellStyle name="Moeda_Goldfarb_Marcia" xfId="8"/>
    <cellStyle name="Normal" xfId="0" builtinId="0"/>
    <cellStyle name="Normal 2" xfId="4"/>
    <cellStyle name="Normal 3" xfId="9"/>
    <cellStyle name="Porcentagem" xfId="3" builtinId="5"/>
    <cellStyle name="Porcentagem 2" xfId="7"/>
    <cellStyle name="Separador de milhares 2" xf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onnections" Target="connection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6</xdr:row>
      <xdr:rowOff>0</xdr:rowOff>
    </xdr:from>
    <xdr:to>
      <xdr:col>1</xdr:col>
      <xdr:colOff>1219200</xdr:colOff>
      <xdr:row>17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2266" r="78392" b="52992"/>
        <a:stretch>
          <a:fillRect/>
        </a:stretch>
      </xdr:blipFill>
      <xdr:spPr bwMode="auto">
        <a:xfrm>
          <a:off x="161925" y="1009650"/>
          <a:ext cx="2105025" cy="18097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180975</xdr:colOff>
      <xdr:row>25</xdr:row>
      <xdr:rowOff>123825</xdr:rowOff>
    </xdr:from>
    <xdr:to>
      <xdr:col>3</xdr:col>
      <xdr:colOff>180975</xdr:colOff>
      <xdr:row>32</xdr:row>
      <xdr:rowOff>133350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180975" y="4610100"/>
          <a:ext cx="3562350" cy="1343025"/>
          <a:chOff x="10" y="110"/>
          <a:chExt cx="303" cy="120"/>
        </a:xfrm>
      </xdr:grpSpPr>
      <xdr:pic>
        <xdr:nvPicPr>
          <xdr:cNvPr id="5" name="Picture 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t="19792" r="70638" b="68195"/>
          <a:stretch>
            <a:fillRect/>
          </a:stretch>
        </xdr:blipFill>
        <xdr:spPr bwMode="auto">
          <a:xfrm>
            <a:off x="10" y="137"/>
            <a:ext cx="303" cy="93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  <a:effectLst/>
        </xdr:spPr>
      </xdr:pic>
      <xdr:sp macro="" textlink="">
        <xdr:nvSpPr>
          <xdr:cNvPr id="6" name="Line 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53" y="110"/>
            <a:ext cx="0" cy="36"/>
          </a:xfrm>
          <a:prstGeom prst="line">
            <a:avLst/>
          </a:prstGeom>
          <a:noFill/>
          <a:ln w="63500">
            <a:solidFill>
              <a:srgbClr val="FF0000"/>
            </a:solidFill>
            <a:round/>
            <a:headEnd/>
            <a:tailEnd type="triangle" w="med" len="med"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22</xdr:row>
      <xdr:rowOff>114301</xdr:rowOff>
    </xdr:from>
    <xdr:to>
      <xdr:col>7</xdr:col>
      <xdr:colOff>457200</xdr:colOff>
      <xdr:row>46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75" t="25394" r="31632" b="34367"/>
        <a:stretch/>
      </xdr:blipFill>
      <xdr:spPr>
        <a:xfrm>
          <a:off x="866774" y="4438651"/>
          <a:ext cx="5143501" cy="3924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0</xdr:rowOff>
    </xdr:from>
    <xdr:to>
      <xdr:col>6</xdr:col>
      <xdr:colOff>561975</xdr:colOff>
      <xdr:row>21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7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922" t="35417" r="22559" b="26432"/>
        <a:stretch>
          <a:fillRect/>
        </a:stretch>
      </xdr:blipFill>
      <xdr:spPr bwMode="auto">
        <a:xfrm>
          <a:off x="47625" y="657225"/>
          <a:ext cx="5610225" cy="2790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4</xdr:row>
      <xdr:rowOff>28575</xdr:rowOff>
    </xdr:from>
    <xdr:to>
      <xdr:col>10</xdr:col>
      <xdr:colOff>295275</xdr:colOff>
      <xdr:row>12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1D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800100"/>
          <a:ext cx="1057275" cy="149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cursos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41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8"/>
  <sheetViews>
    <sheetView showGridLines="0" tabSelected="1" workbookViewId="0">
      <selection activeCell="A19" sqref="A19"/>
    </sheetView>
  </sheetViews>
  <sheetFormatPr defaultRowHeight="12.75" x14ac:dyDescent="0.2"/>
  <cols>
    <col min="1" max="1" width="15.7109375" style="100" customWidth="1"/>
    <col min="2" max="2" width="22.7109375" style="100" customWidth="1"/>
    <col min="3" max="3" width="15" style="100" customWidth="1"/>
    <col min="4" max="5" width="10.7109375" style="100" customWidth="1"/>
    <col min="6" max="6" width="11.5703125" style="100" customWidth="1"/>
    <col min="7" max="16384" width="9.140625" style="100"/>
  </cols>
  <sheetData>
    <row r="1" spans="1:4" ht="18.75" thickBot="1" x14ac:dyDescent="0.3">
      <c r="A1" s="247" t="s">
        <v>268</v>
      </c>
      <c r="B1" s="269"/>
    </row>
    <row r="3" spans="1:4" ht="15" x14ac:dyDescent="0.2">
      <c r="A3" s="223" t="s">
        <v>112</v>
      </c>
    </row>
    <row r="5" spans="1:4" ht="15" x14ac:dyDescent="0.2">
      <c r="A5" s="249" t="s">
        <v>491</v>
      </c>
      <c r="B5" s="250"/>
      <c r="C5" s="250"/>
      <c r="D5" s="250"/>
    </row>
    <row r="7" spans="1:4" x14ac:dyDescent="0.2">
      <c r="A7" s="101"/>
      <c r="B7" s="102"/>
    </row>
    <row r="8" spans="1:4" x14ac:dyDescent="0.2">
      <c r="A8" s="101"/>
      <c r="B8" s="102"/>
    </row>
    <row r="9" spans="1:4" x14ac:dyDescent="0.2">
      <c r="A9" s="101"/>
      <c r="B9" s="102"/>
    </row>
    <row r="10" spans="1:4" x14ac:dyDescent="0.2">
      <c r="A10" s="101"/>
      <c r="B10" s="102"/>
    </row>
    <row r="19" spans="1:4" ht="18" x14ac:dyDescent="0.25">
      <c r="A19" s="248"/>
      <c r="B19" s="223" t="s">
        <v>113</v>
      </c>
    </row>
    <row r="20" spans="1:4" ht="18" x14ac:dyDescent="0.25">
      <c r="A20" s="248"/>
      <c r="B20" s="223" t="s">
        <v>114</v>
      </c>
    </row>
    <row r="21" spans="1:4" ht="18" x14ac:dyDescent="0.25">
      <c r="A21" s="248"/>
      <c r="B21" s="223" t="s">
        <v>115</v>
      </c>
    </row>
    <row r="22" spans="1:4" ht="18" x14ac:dyDescent="0.25">
      <c r="A22" s="248"/>
      <c r="B22" s="223" t="s">
        <v>116</v>
      </c>
    </row>
    <row r="25" spans="1:4" ht="15.75" x14ac:dyDescent="0.25">
      <c r="A25" s="249" t="s">
        <v>492</v>
      </c>
      <c r="B25" s="250"/>
      <c r="C25" s="250"/>
      <c r="D25" s="251"/>
    </row>
    <row r="26" spans="1:4" ht="15" x14ac:dyDescent="0.25">
      <c r="D26"/>
    </row>
    <row r="27" spans="1:4" ht="15" x14ac:dyDescent="0.25">
      <c r="D27"/>
    </row>
    <row r="28" spans="1:4" ht="15" x14ac:dyDescent="0.25">
      <c r="D28"/>
    </row>
    <row r="29" spans="1:4" ht="15" x14ac:dyDescent="0.25">
      <c r="D29"/>
    </row>
    <row r="30" spans="1:4" ht="15" x14ac:dyDescent="0.25">
      <c r="D30"/>
    </row>
    <row r="31" spans="1:4" ht="15" x14ac:dyDescent="0.25">
      <c r="D31"/>
    </row>
    <row r="32" spans="1:4" ht="15" x14ac:dyDescent="0.25">
      <c r="D32"/>
    </row>
    <row r="33" spans="1:4" ht="15" x14ac:dyDescent="0.25">
      <c r="D33"/>
    </row>
    <row r="34" spans="1:4" ht="15" x14ac:dyDescent="0.25">
      <c r="D34"/>
    </row>
    <row r="35" spans="1:4" ht="18" x14ac:dyDescent="0.25">
      <c r="A35" s="248"/>
      <c r="B35" s="223" t="s">
        <v>117</v>
      </c>
      <c r="D35"/>
    </row>
    <row r="36" spans="1:4" ht="18" x14ac:dyDescent="0.25">
      <c r="A36" s="248"/>
      <c r="B36" s="223" t="s">
        <v>118</v>
      </c>
      <c r="D36"/>
    </row>
    <row r="37" spans="1:4" ht="18" x14ac:dyDescent="0.25">
      <c r="A37" s="248"/>
      <c r="B37" s="223" t="s">
        <v>119</v>
      </c>
    </row>
    <row r="38" spans="1:4" ht="18" x14ac:dyDescent="0.25">
      <c r="A38" s="248"/>
      <c r="B38" s="223" t="s">
        <v>120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J18"/>
  <sheetViews>
    <sheetView showGridLines="0" workbookViewId="0">
      <selection activeCell="B1" sqref="B1"/>
    </sheetView>
  </sheetViews>
  <sheetFormatPr defaultRowHeight="15" x14ac:dyDescent="0.25"/>
  <cols>
    <col min="1" max="1" width="22.28515625" customWidth="1"/>
    <col min="2" max="2" width="14.28515625" customWidth="1"/>
    <col min="4" max="4" width="9" customWidth="1"/>
    <col min="5" max="5" width="17" customWidth="1"/>
  </cols>
  <sheetData>
    <row r="1" spans="1:10" ht="18.75" thickBot="1" x14ac:dyDescent="0.3">
      <c r="A1" s="262" t="s">
        <v>332</v>
      </c>
      <c r="B1" s="269"/>
    </row>
    <row r="3" spans="1:10" x14ac:dyDescent="0.25">
      <c r="A3" s="270" t="s">
        <v>16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x14ac:dyDescent="0.25">
      <c r="A4" s="270"/>
      <c r="B4" s="270"/>
      <c r="C4" s="270"/>
      <c r="D4" s="270"/>
      <c r="E4" s="270"/>
      <c r="F4" s="270"/>
      <c r="G4" s="270"/>
      <c r="H4" s="270"/>
      <c r="I4" s="270"/>
      <c r="J4" s="270"/>
    </row>
    <row r="5" spans="1:10" x14ac:dyDescent="0.25">
      <c r="A5" s="270"/>
      <c r="B5" s="270"/>
      <c r="C5" s="270"/>
      <c r="D5" s="270"/>
      <c r="E5" s="270"/>
      <c r="F5" s="270"/>
      <c r="G5" s="270"/>
      <c r="H5" s="270"/>
      <c r="I5" s="270"/>
      <c r="J5" s="270"/>
    </row>
    <row r="6" spans="1:10" x14ac:dyDescent="0.25">
      <c r="A6" s="270"/>
      <c r="B6" s="270"/>
      <c r="C6" s="270"/>
      <c r="D6" s="270"/>
      <c r="E6" s="270"/>
      <c r="F6" s="270"/>
      <c r="G6" s="270"/>
      <c r="H6" s="270"/>
      <c r="I6" s="270"/>
      <c r="J6" s="270"/>
    </row>
    <row r="7" spans="1:10" ht="15.75" thickBot="1" x14ac:dyDescent="0.3"/>
    <row r="8" spans="1:10" ht="15.75" thickBot="1" x14ac:dyDescent="0.3">
      <c r="A8" s="24" t="s">
        <v>17</v>
      </c>
      <c r="B8" s="25"/>
      <c r="C8" s="26">
        <v>1.57</v>
      </c>
    </row>
    <row r="10" spans="1:10" x14ac:dyDescent="0.25">
      <c r="A10" s="27" t="s">
        <v>18</v>
      </c>
      <c r="B10" s="28"/>
      <c r="C10" s="28"/>
      <c r="D10" s="28"/>
      <c r="E10" s="29" t="s">
        <v>19</v>
      </c>
      <c r="F10" s="30"/>
      <c r="G10" s="23"/>
      <c r="H10" s="23"/>
      <c r="I10" s="23"/>
      <c r="J10" s="23"/>
    </row>
    <row r="11" spans="1:10" x14ac:dyDescent="0.25">
      <c r="A11" s="31" t="s">
        <v>20</v>
      </c>
      <c r="B11" s="32"/>
      <c r="C11" s="32"/>
      <c r="D11" s="33"/>
      <c r="E11" s="34"/>
      <c r="F11" s="30"/>
      <c r="G11" s="23"/>
      <c r="H11" s="23"/>
      <c r="I11" s="23"/>
      <c r="J11" s="23"/>
    </row>
    <row r="12" spans="1:10" x14ac:dyDescent="0.25">
      <c r="A12" s="31" t="s">
        <v>21</v>
      </c>
      <c r="B12" s="32"/>
      <c r="C12" s="32"/>
      <c r="D12" s="33"/>
      <c r="E12" s="35"/>
    </row>
    <row r="13" spans="1:10" x14ac:dyDescent="0.25">
      <c r="A13" s="31" t="s">
        <v>22</v>
      </c>
      <c r="B13" s="32"/>
      <c r="C13" s="32"/>
      <c r="D13" s="33"/>
      <c r="E13" s="35"/>
    </row>
    <row r="14" spans="1:10" x14ac:dyDescent="0.25">
      <c r="A14" s="31" t="s">
        <v>23</v>
      </c>
      <c r="B14" s="32"/>
      <c r="C14" s="32"/>
      <c r="D14" s="33"/>
      <c r="E14" s="35"/>
    </row>
    <row r="15" spans="1:10" x14ac:dyDescent="0.25">
      <c r="A15" s="31" t="s">
        <v>24</v>
      </c>
      <c r="B15" s="32"/>
      <c r="C15" s="32"/>
      <c r="D15" s="33"/>
      <c r="E15" s="35"/>
    </row>
    <row r="16" spans="1:10" x14ac:dyDescent="0.25">
      <c r="A16" s="31" t="s">
        <v>25</v>
      </c>
      <c r="B16" s="32"/>
      <c r="C16" s="32"/>
      <c r="D16" s="33"/>
      <c r="E16" s="35"/>
    </row>
    <row r="17" spans="1:5" x14ac:dyDescent="0.25">
      <c r="A17" s="31" t="s">
        <v>26</v>
      </c>
      <c r="B17" s="32"/>
      <c r="C17" s="32"/>
      <c r="D17" s="33"/>
      <c r="E17" s="35"/>
    </row>
    <row r="18" spans="1:5" x14ac:dyDescent="0.25">
      <c r="A18" s="31" t="s">
        <v>27</v>
      </c>
      <c r="B18" s="32"/>
      <c r="C18" s="32"/>
      <c r="D18" s="33"/>
      <c r="E18" s="35"/>
    </row>
  </sheetData>
  <mergeCells count="1">
    <mergeCell ref="A3:J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rgb="FF7030A0"/>
  </sheetPr>
  <dimension ref="B1:F10"/>
  <sheetViews>
    <sheetView showGridLines="0" workbookViewId="0">
      <selection activeCell="B2" sqref="B2:E2"/>
    </sheetView>
  </sheetViews>
  <sheetFormatPr defaultRowHeight="15" x14ac:dyDescent="0.25"/>
  <cols>
    <col min="5" max="5" width="12.7109375" customWidth="1"/>
    <col min="6" max="6" width="14.5703125" bestFit="1" customWidth="1"/>
  </cols>
  <sheetData>
    <row r="1" spans="2:6" ht="15.75" thickBot="1" x14ac:dyDescent="0.3"/>
    <row r="2" spans="2:6" x14ac:dyDescent="0.25">
      <c r="B2" s="274" t="s">
        <v>18</v>
      </c>
      <c r="C2" s="275"/>
      <c r="D2" s="275"/>
      <c r="E2" s="275"/>
      <c r="F2" s="42" t="s">
        <v>28</v>
      </c>
    </row>
    <row r="3" spans="2:6" x14ac:dyDescent="0.25">
      <c r="B3" s="36" t="s">
        <v>20</v>
      </c>
      <c r="C3" s="37"/>
      <c r="D3" s="37"/>
      <c r="E3" s="37"/>
      <c r="F3" s="38">
        <v>22.9</v>
      </c>
    </row>
    <row r="4" spans="2:6" x14ac:dyDescent="0.25">
      <c r="B4" s="36" t="s">
        <v>21</v>
      </c>
      <c r="C4" s="37"/>
      <c r="D4" s="37"/>
      <c r="E4" s="37"/>
      <c r="F4" s="38">
        <v>23.1</v>
      </c>
    </row>
    <row r="5" spans="2:6" x14ac:dyDescent="0.25">
      <c r="B5" s="36" t="s">
        <v>22</v>
      </c>
      <c r="C5" s="37"/>
      <c r="D5" s="37"/>
      <c r="E5" s="37"/>
      <c r="F5" s="38">
        <v>19.899999999999999</v>
      </c>
    </row>
    <row r="6" spans="2:6" x14ac:dyDescent="0.25">
      <c r="B6" s="36" t="s">
        <v>23</v>
      </c>
      <c r="C6" s="37"/>
      <c r="D6" s="37"/>
      <c r="E6" s="37"/>
      <c r="F6" s="38">
        <v>20.3</v>
      </c>
    </row>
    <row r="7" spans="2:6" x14ac:dyDescent="0.25">
      <c r="B7" s="36" t="s">
        <v>24</v>
      </c>
      <c r="C7" s="37"/>
      <c r="D7" s="37"/>
      <c r="E7" s="37"/>
      <c r="F7" s="38">
        <v>18.399999999999999</v>
      </c>
    </row>
    <row r="8" spans="2:6" x14ac:dyDescent="0.25">
      <c r="B8" s="36" t="s">
        <v>25</v>
      </c>
      <c r="C8" s="37"/>
      <c r="D8" s="37"/>
      <c r="E8" s="37"/>
      <c r="F8" s="38">
        <v>18.899999999999999</v>
      </c>
    </row>
    <row r="9" spans="2:6" x14ac:dyDescent="0.25">
      <c r="B9" s="36" t="s">
        <v>26</v>
      </c>
      <c r="C9" s="37"/>
      <c r="D9" s="37"/>
      <c r="E9" s="37"/>
      <c r="F9" s="38">
        <v>17.5</v>
      </c>
    </row>
    <row r="10" spans="2:6" ht="15.75" thickBot="1" x14ac:dyDescent="0.3">
      <c r="B10" s="39" t="s">
        <v>27</v>
      </c>
      <c r="C10" s="40"/>
      <c r="D10" s="40"/>
      <c r="E10" s="40"/>
      <c r="F10" s="41">
        <v>17.8</v>
      </c>
    </row>
  </sheetData>
  <mergeCells count="1">
    <mergeCell ref="B2:E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39"/>
  <sheetViews>
    <sheetView showGridLines="0" workbookViewId="0"/>
  </sheetViews>
  <sheetFormatPr defaultRowHeight="15" x14ac:dyDescent="0.25"/>
  <cols>
    <col min="1" max="1" width="20.140625" customWidth="1"/>
    <col min="2" max="2" width="27.85546875" customWidth="1"/>
    <col min="3" max="3" width="20.28515625" customWidth="1"/>
    <col min="4" max="5" width="10.7109375" bestFit="1" customWidth="1"/>
    <col min="6" max="6" width="21.5703125" bestFit="1" customWidth="1"/>
  </cols>
  <sheetData>
    <row r="1" spans="1:3" ht="18.75" thickBot="1" x14ac:dyDescent="0.3">
      <c r="A1" s="262" t="s">
        <v>332</v>
      </c>
      <c r="B1" s="269"/>
    </row>
    <row r="3" spans="1:3" ht="15.75" x14ac:dyDescent="0.25">
      <c r="A3" s="263" t="s">
        <v>503</v>
      </c>
    </row>
    <row r="4" spans="1:3" ht="15.75" x14ac:dyDescent="0.25">
      <c r="A4" s="243" t="s">
        <v>504</v>
      </c>
    </row>
    <row r="5" spans="1:3" ht="15.75" x14ac:dyDescent="0.25">
      <c r="A5" s="263" t="s">
        <v>505</v>
      </c>
    </row>
    <row r="6" spans="1:3" ht="16.5" thickBot="1" x14ac:dyDescent="0.3">
      <c r="A6" s="180"/>
    </row>
    <row r="7" spans="1:3" x14ac:dyDescent="0.25">
      <c r="B7" s="190" t="s">
        <v>339</v>
      </c>
      <c r="C7" s="191">
        <v>0.6033680555555555</v>
      </c>
    </row>
    <row r="8" spans="1:3" ht="15.75" thickBot="1" x14ac:dyDescent="0.3">
      <c r="B8" s="192" t="s">
        <v>340</v>
      </c>
      <c r="C8" s="193">
        <v>80</v>
      </c>
    </row>
    <row r="10" spans="1:3" ht="15.75" x14ac:dyDescent="0.25">
      <c r="B10" s="194" t="s">
        <v>341</v>
      </c>
      <c r="C10" s="194"/>
    </row>
    <row r="11" spans="1:3" x14ac:dyDescent="0.25">
      <c r="B11" s="195" t="s">
        <v>342</v>
      </c>
      <c r="C11" s="196"/>
    </row>
    <row r="12" spans="1:3" x14ac:dyDescent="0.25">
      <c r="B12" s="195" t="s">
        <v>343</v>
      </c>
      <c r="C12" s="197"/>
    </row>
    <row r="13" spans="1:3" x14ac:dyDescent="0.25">
      <c r="B13" s="195" t="s">
        <v>344</v>
      </c>
      <c r="C13" s="197"/>
    </row>
    <row r="14" spans="1:3" x14ac:dyDescent="0.25">
      <c r="B14" s="198" t="s">
        <v>345</v>
      </c>
      <c r="C14" s="199"/>
    </row>
    <row r="15" spans="1:3" ht="15.75" x14ac:dyDescent="0.25">
      <c r="B15" s="194" t="s">
        <v>346</v>
      </c>
      <c r="C15" s="200"/>
    </row>
    <row r="18" spans="1:9" ht="15.75" x14ac:dyDescent="0.25">
      <c r="A18" s="180" t="s">
        <v>506</v>
      </c>
      <c r="B18" s="203"/>
      <c r="C18" s="203"/>
      <c r="D18" s="203"/>
      <c r="E18" s="203"/>
      <c r="F18" s="203"/>
      <c r="G18" s="203"/>
      <c r="H18" s="203"/>
      <c r="I18" s="203"/>
    </row>
    <row r="19" spans="1:9" ht="15.75" x14ac:dyDescent="0.25">
      <c r="A19" s="180" t="s">
        <v>507</v>
      </c>
      <c r="B19" s="203"/>
      <c r="C19" s="203"/>
      <c r="D19" s="203"/>
      <c r="E19" s="203"/>
      <c r="F19" s="203"/>
      <c r="G19" s="203"/>
      <c r="H19" s="203"/>
      <c r="I19" s="203"/>
    </row>
    <row r="20" spans="1:9" ht="16.5" thickBot="1" x14ac:dyDescent="0.3">
      <c r="A20" s="180"/>
    </row>
    <row r="21" spans="1:9" ht="15.75" thickBot="1" x14ac:dyDescent="0.3">
      <c r="C21" s="276" t="s">
        <v>333</v>
      </c>
      <c r="D21" s="277"/>
      <c r="E21" s="277"/>
      <c r="F21" s="278"/>
    </row>
    <row r="22" spans="1:9" x14ac:dyDescent="0.25">
      <c r="C22" s="181" t="s">
        <v>254</v>
      </c>
      <c r="D22" s="182" t="s">
        <v>334</v>
      </c>
      <c r="E22" s="182" t="s">
        <v>335</v>
      </c>
      <c r="F22" s="183" t="s">
        <v>336</v>
      </c>
    </row>
    <row r="23" spans="1:9" x14ac:dyDescent="0.25">
      <c r="C23" s="184" t="s">
        <v>337</v>
      </c>
      <c r="D23" s="185">
        <v>40963</v>
      </c>
      <c r="E23" s="185"/>
      <c r="F23" s="186">
        <v>158</v>
      </c>
    </row>
    <row r="24" spans="1:9" x14ac:dyDescent="0.25">
      <c r="C24" s="187" t="s">
        <v>338</v>
      </c>
      <c r="D24" s="188">
        <v>40931</v>
      </c>
      <c r="E24" s="188">
        <v>41190</v>
      </c>
      <c r="F24" s="189"/>
    </row>
    <row r="27" spans="1:9" x14ac:dyDescent="0.25">
      <c r="A27" t="s">
        <v>439</v>
      </c>
    </row>
    <row r="28" spans="1:9" x14ac:dyDescent="0.25">
      <c r="A28" s="202">
        <v>40909</v>
      </c>
    </row>
    <row r="29" spans="1:9" x14ac:dyDescent="0.25">
      <c r="A29" s="202">
        <v>40946</v>
      </c>
    </row>
    <row r="30" spans="1:9" x14ac:dyDescent="0.25">
      <c r="A30" s="202">
        <v>41005</v>
      </c>
    </row>
    <row r="31" spans="1:9" x14ac:dyDescent="0.25">
      <c r="A31" s="202">
        <v>41020</v>
      </c>
    </row>
    <row r="32" spans="1:9" x14ac:dyDescent="0.25">
      <c r="A32" s="202">
        <v>41030</v>
      </c>
    </row>
    <row r="33" spans="1:1" x14ac:dyDescent="0.25">
      <c r="A33" s="202">
        <v>41067</v>
      </c>
    </row>
    <row r="34" spans="1:1" x14ac:dyDescent="0.25">
      <c r="A34" s="202">
        <v>41099</v>
      </c>
    </row>
    <row r="35" spans="1:1" x14ac:dyDescent="0.25">
      <c r="A35" s="202">
        <v>41159</v>
      </c>
    </row>
    <row r="36" spans="1:1" x14ac:dyDescent="0.25">
      <c r="A36" s="202">
        <v>41194</v>
      </c>
    </row>
    <row r="37" spans="1:1" x14ac:dyDescent="0.25">
      <c r="A37" s="202">
        <v>41215</v>
      </c>
    </row>
    <row r="38" spans="1:1" x14ac:dyDescent="0.25">
      <c r="A38" s="202">
        <v>41228</v>
      </c>
    </row>
    <row r="39" spans="1:1" x14ac:dyDescent="0.25">
      <c r="A39" s="202">
        <v>41268</v>
      </c>
    </row>
  </sheetData>
  <mergeCells count="1">
    <mergeCell ref="C21:F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I30"/>
  <sheetViews>
    <sheetView showGridLines="0" workbookViewId="0">
      <selection activeCell="B1" sqref="B1"/>
    </sheetView>
  </sheetViews>
  <sheetFormatPr defaultRowHeight="15" x14ac:dyDescent="0.25"/>
  <cols>
    <col min="1" max="1" width="21.5703125" customWidth="1"/>
    <col min="2" max="2" width="13" customWidth="1"/>
    <col min="3" max="3" width="3.42578125" customWidth="1"/>
    <col min="6" max="6" width="16.5703125" bestFit="1" customWidth="1"/>
    <col min="7" max="7" width="14.140625" bestFit="1" customWidth="1"/>
    <col min="8" max="8" width="15.5703125" customWidth="1"/>
    <col min="9" max="9" width="11.5703125" customWidth="1"/>
  </cols>
  <sheetData>
    <row r="1" spans="1:9" ht="18.75" thickBot="1" x14ac:dyDescent="0.3">
      <c r="A1" s="262" t="s">
        <v>332</v>
      </c>
      <c r="B1" s="269"/>
    </row>
    <row r="3" spans="1:9" ht="15" customHeight="1" x14ac:dyDescent="0.25">
      <c r="A3" s="270" t="s">
        <v>508</v>
      </c>
      <c r="B3" s="270"/>
      <c r="C3" s="270"/>
      <c r="D3" s="270"/>
      <c r="E3" s="270"/>
      <c r="F3" s="270"/>
      <c r="G3" s="270"/>
      <c r="H3" s="270"/>
      <c r="I3" s="270"/>
    </row>
    <row r="4" spans="1:9" x14ac:dyDescent="0.25">
      <c r="A4" s="270"/>
      <c r="B4" s="270"/>
      <c r="C4" s="270"/>
      <c r="D4" s="270"/>
      <c r="E4" s="270"/>
      <c r="F4" s="270"/>
      <c r="G4" s="270"/>
      <c r="H4" s="270"/>
      <c r="I4" s="270"/>
    </row>
    <row r="5" spans="1:9" x14ac:dyDescent="0.25">
      <c r="A5" s="95"/>
      <c r="B5" s="95"/>
      <c r="C5" s="95"/>
      <c r="D5" s="95"/>
      <c r="E5" s="95"/>
      <c r="F5" s="95"/>
      <c r="G5" s="95"/>
      <c r="H5" s="95"/>
      <c r="I5" s="95"/>
    </row>
    <row r="6" spans="1:9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9" x14ac:dyDescent="0.25">
      <c r="A7" s="43" t="s">
        <v>29</v>
      </c>
      <c r="B7" s="71"/>
      <c r="C7" t="s">
        <v>30</v>
      </c>
      <c r="D7" s="72">
        <v>3</v>
      </c>
      <c r="I7" s="23"/>
    </row>
    <row r="8" spans="1:9" x14ac:dyDescent="0.25">
      <c r="A8" s="43"/>
      <c r="D8" s="72"/>
    </row>
    <row r="9" spans="1:9" x14ac:dyDescent="0.25">
      <c r="A9" s="43" t="s">
        <v>29</v>
      </c>
      <c r="B9" s="71"/>
      <c r="C9" t="s">
        <v>30</v>
      </c>
      <c r="D9" s="72">
        <v>0</v>
      </c>
    </row>
    <row r="10" spans="1:9" x14ac:dyDescent="0.25">
      <c r="A10" s="43"/>
      <c r="D10" s="72"/>
    </row>
    <row r="11" spans="1:9" x14ac:dyDescent="0.25">
      <c r="A11" s="43" t="s">
        <v>29</v>
      </c>
      <c r="B11" s="71"/>
      <c r="C11" t="s">
        <v>30</v>
      </c>
      <c r="D11" s="72">
        <v>12</v>
      </c>
    </row>
    <row r="12" spans="1:9" x14ac:dyDescent="0.25">
      <c r="A12" s="43"/>
      <c r="D12" s="72"/>
    </row>
    <row r="13" spans="1:9" x14ac:dyDescent="0.25">
      <c r="A13" s="43" t="s">
        <v>29</v>
      </c>
      <c r="B13" s="71"/>
      <c r="C13" t="s">
        <v>30</v>
      </c>
      <c r="D13" s="72">
        <v>11</v>
      </c>
    </row>
    <row r="14" spans="1:9" ht="15.75" thickBot="1" x14ac:dyDescent="0.3">
      <c r="A14" s="43"/>
      <c r="D14" s="72"/>
    </row>
    <row r="15" spans="1:9" x14ac:dyDescent="0.25">
      <c r="A15" s="43" t="s">
        <v>29</v>
      </c>
      <c r="B15" s="71"/>
      <c r="C15" t="s">
        <v>30</v>
      </c>
      <c r="D15" s="72">
        <v>10</v>
      </c>
      <c r="F15" s="93" t="s">
        <v>70</v>
      </c>
      <c r="G15" s="94" t="s">
        <v>71</v>
      </c>
      <c r="H15" s="94" t="s">
        <v>72</v>
      </c>
    </row>
    <row r="16" spans="1:9" x14ac:dyDescent="0.25">
      <c r="F16" s="73" t="s">
        <v>73</v>
      </c>
      <c r="G16" s="74">
        <v>344</v>
      </c>
      <c r="H16" s="75">
        <v>948.84</v>
      </c>
    </row>
    <row r="17" spans="6:8" x14ac:dyDescent="0.25">
      <c r="F17" s="73" t="s">
        <v>74</v>
      </c>
      <c r="G17" s="74">
        <v>172</v>
      </c>
      <c r="H17" s="75">
        <v>704.03</v>
      </c>
    </row>
    <row r="18" spans="6:8" x14ac:dyDescent="0.25">
      <c r="F18" s="73" t="s">
        <v>75</v>
      </c>
      <c r="G18" s="74">
        <v>37</v>
      </c>
      <c r="H18" s="75">
        <v>6724.2</v>
      </c>
    </row>
    <row r="19" spans="6:8" x14ac:dyDescent="0.25">
      <c r="F19" s="73" t="s">
        <v>76</v>
      </c>
      <c r="G19" s="74">
        <v>341</v>
      </c>
      <c r="H19" s="75">
        <v>2295.3200000000002</v>
      </c>
    </row>
    <row r="20" spans="6:8" x14ac:dyDescent="0.25">
      <c r="F20" s="73" t="s">
        <v>77</v>
      </c>
      <c r="G20" s="74">
        <v>309</v>
      </c>
      <c r="H20" s="75">
        <v>8533.23</v>
      </c>
    </row>
    <row r="21" spans="6:8" x14ac:dyDescent="0.25">
      <c r="F21" s="73" t="s">
        <v>78</v>
      </c>
      <c r="G21" s="74">
        <v>151</v>
      </c>
      <c r="H21" s="75">
        <v>13150.62</v>
      </c>
    </row>
    <row r="22" spans="6:8" x14ac:dyDescent="0.25">
      <c r="F22" s="73" t="s">
        <v>79</v>
      </c>
      <c r="G22" s="74">
        <v>424</v>
      </c>
      <c r="H22" s="75">
        <v>5587.62</v>
      </c>
    </row>
    <row r="23" spans="6:8" x14ac:dyDescent="0.25">
      <c r="F23" s="73" t="s">
        <v>80</v>
      </c>
      <c r="G23" s="74">
        <v>64</v>
      </c>
      <c r="H23" s="75">
        <v>2738.57</v>
      </c>
    </row>
    <row r="24" spans="6:8" x14ac:dyDescent="0.25">
      <c r="F24" s="73" t="s">
        <v>81</v>
      </c>
      <c r="G24" s="74">
        <v>493</v>
      </c>
      <c r="H24" s="75">
        <v>3935</v>
      </c>
    </row>
    <row r="25" spans="6:8" x14ac:dyDescent="0.25">
      <c r="F25" s="73" t="s">
        <v>82</v>
      </c>
      <c r="G25" s="74">
        <v>489</v>
      </c>
      <c r="H25" s="75">
        <v>12983.41</v>
      </c>
    </row>
    <row r="26" spans="6:8" x14ac:dyDescent="0.25">
      <c r="F26" s="73" t="s">
        <v>83</v>
      </c>
      <c r="G26" s="74">
        <v>176</v>
      </c>
      <c r="H26" s="75">
        <v>10918.89</v>
      </c>
    </row>
    <row r="27" spans="6:8" x14ac:dyDescent="0.25">
      <c r="F27" s="73" t="s">
        <v>84</v>
      </c>
      <c r="G27" s="74">
        <v>59</v>
      </c>
      <c r="H27" s="75">
        <v>12660.21</v>
      </c>
    </row>
    <row r="28" spans="6:8" x14ac:dyDescent="0.25">
      <c r="F28" s="73" t="s">
        <v>85</v>
      </c>
      <c r="G28" s="74">
        <v>303</v>
      </c>
      <c r="H28" s="75">
        <v>8690.7900000000009</v>
      </c>
    </row>
    <row r="29" spans="6:8" x14ac:dyDescent="0.25">
      <c r="F29" s="73" t="s">
        <v>86</v>
      </c>
      <c r="G29" s="74">
        <v>195</v>
      </c>
      <c r="H29" s="75">
        <v>12837.32</v>
      </c>
    </row>
    <row r="30" spans="6:8" ht="15.75" thickBot="1" x14ac:dyDescent="0.3">
      <c r="F30" s="76" t="s">
        <v>87</v>
      </c>
      <c r="G30" s="77">
        <v>279</v>
      </c>
      <c r="H30" s="78">
        <v>12000</v>
      </c>
    </row>
  </sheetData>
  <mergeCells count="1">
    <mergeCell ref="A3:I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J12"/>
  <sheetViews>
    <sheetView showGridLines="0" workbookViewId="0">
      <selection activeCell="B1" sqref="B1"/>
    </sheetView>
  </sheetViews>
  <sheetFormatPr defaultRowHeight="15" x14ac:dyDescent="0.25"/>
  <cols>
    <col min="1" max="1" width="20.42578125" customWidth="1"/>
    <col min="2" max="2" width="15.140625" customWidth="1"/>
    <col min="3" max="4" width="11.5703125" bestFit="1" customWidth="1"/>
  </cols>
  <sheetData>
    <row r="1" spans="1:10" ht="18.75" thickBot="1" x14ac:dyDescent="0.3">
      <c r="A1" s="262" t="s">
        <v>332</v>
      </c>
      <c r="B1" s="269"/>
    </row>
    <row r="3" spans="1:10" ht="15" customHeight="1" x14ac:dyDescent="0.25">
      <c r="A3" s="270" t="s">
        <v>509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ht="20.25" customHeight="1" x14ac:dyDescent="0.25">
      <c r="A4" s="270"/>
      <c r="B4" s="270"/>
      <c r="C4" s="270"/>
      <c r="D4" s="270"/>
      <c r="E4" s="270"/>
      <c r="F4" s="270"/>
      <c r="G4" s="270"/>
      <c r="H4" s="270"/>
      <c r="I4" s="270"/>
      <c r="J4" s="270"/>
    </row>
    <row r="5" spans="1:10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7" spans="1:10" x14ac:dyDescent="0.25">
      <c r="A7" s="1" t="s">
        <v>8</v>
      </c>
    </row>
    <row r="8" spans="1:10" x14ac:dyDescent="0.25">
      <c r="A8" s="20"/>
      <c r="B8" s="21" t="s">
        <v>9</v>
      </c>
      <c r="C8" s="21" t="s">
        <v>10</v>
      </c>
      <c r="D8" s="21" t="s">
        <v>11</v>
      </c>
    </row>
    <row r="9" spans="1:10" x14ac:dyDescent="0.25">
      <c r="A9" s="21" t="s">
        <v>12</v>
      </c>
      <c r="B9" s="22">
        <v>256140</v>
      </c>
      <c r="C9" s="22">
        <v>212588</v>
      </c>
      <c r="D9" s="22">
        <v>22940</v>
      </c>
    </row>
    <row r="10" spans="1:10" x14ac:dyDescent="0.25">
      <c r="A10" s="21" t="s">
        <v>13</v>
      </c>
      <c r="B10" s="22">
        <v>94050</v>
      </c>
      <c r="C10" s="22">
        <v>82599</v>
      </c>
      <c r="D10" s="22">
        <v>78569</v>
      </c>
    </row>
    <row r="11" spans="1:10" x14ac:dyDescent="0.25">
      <c r="A11" s="21" t="s">
        <v>14</v>
      </c>
      <c r="B11" s="22">
        <v>354789</v>
      </c>
      <c r="C11" s="22">
        <v>302479</v>
      </c>
      <c r="D11" s="22">
        <v>310880</v>
      </c>
    </row>
    <row r="12" spans="1:10" x14ac:dyDescent="0.25">
      <c r="A12" s="21" t="s">
        <v>15</v>
      </c>
      <c r="B12" s="22">
        <v>192000</v>
      </c>
      <c r="C12" s="22">
        <v>144560</v>
      </c>
      <c r="D12" s="22">
        <v>178956</v>
      </c>
    </row>
  </sheetData>
  <mergeCells count="1">
    <mergeCell ref="A3:J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C93"/>
  <sheetViews>
    <sheetView showGridLines="0" workbookViewId="0">
      <selection activeCell="B1" sqref="B1"/>
    </sheetView>
  </sheetViews>
  <sheetFormatPr defaultRowHeight="15" x14ac:dyDescent="0.25"/>
  <cols>
    <col min="1" max="1" width="20.85546875" customWidth="1"/>
    <col min="2" max="2" width="21.7109375" bestFit="1" customWidth="1"/>
    <col min="3" max="3" width="14.7109375" customWidth="1"/>
  </cols>
  <sheetData>
    <row r="1" spans="1:3" ht="18.75" thickBot="1" x14ac:dyDescent="0.3">
      <c r="A1" s="262" t="s">
        <v>332</v>
      </c>
      <c r="B1" s="269"/>
    </row>
    <row r="3" spans="1:3" ht="15.75" x14ac:dyDescent="0.25">
      <c r="A3" s="263" t="s">
        <v>89</v>
      </c>
    </row>
    <row r="4" spans="1:3" ht="15.75" x14ac:dyDescent="0.25">
      <c r="A4" s="263" t="s">
        <v>90</v>
      </c>
    </row>
    <row r="6" spans="1:3" ht="15.75" x14ac:dyDescent="0.25">
      <c r="A6" s="85" t="s">
        <v>91</v>
      </c>
      <c r="B6" s="85"/>
    </row>
    <row r="7" spans="1:3" x14ac:dyDescent="0.25">
      <c r="A7" s="1" t="s">
        <v>92</v>
      </c>
      <c r="B7" s="86">
        <v>38626</v>
      </c>
    </row>
    <row r="9" spans="1:3" ht="15.75" thickBot="1" x14ac:dyDescent="0.3"/>
    <row r="10" spans="1:3" x14ac:dyDescent="0.25">
      <c r="A10" s="87" t="s">
        <v>93</v>
      </c>
      <c r="B10" s="88" t="s">
        <v>94</v>
      </c>
      <c r="C10" s="89" t="s">
        <v>72</v>
      </c>
    </row>
    <row r="11" spans="1:3" x14ac:dyDescent="0.25">
      <c r="A11" s="90">
        <v>38626</v>
      </c>
      <c r="B11" s="37" t="s">
        <v>95</v>
      </c>
      <c r="C11" s="38">
        <v>23.5</v>
      </c>
    </row>
    <row r="12" spans="1:3" x14ac:dyDescent="0.25">
      <c r="A12" s="90">
        <v>38626</v>
      </c>
      <c r="B12" s="37" t="s">
        <v>96</v>
      </c>
      <c r="C12" s="38">
        <v>399</v>
      </c>
    </row>
    <row r="13" spans="1:3" x14ac:dyDescent="0.25">
      <c r="A13" s="90">
        <v>38626</v>
      </c>
      <c r="B13" s="37" t="s">
        <v>97</v>
      </c>
      <c r="C13" s="38">
        <v>319</v>
      </c>
    </row>
    <row r="14" spans="1:3" x14ac:dyDescent="0.25">
      <c r="A14" s="90">
        <v>38626</v>
      </c>
      <c r="B14" s="37" t="s">
        <v>98</v>
      </c>
      <c r="C14" s="38">
        <v>39</v>
      </c>
    </row>
    <row r="15" spans="1:3" x14ac:dyDescent="0.25">
      <c r="A15" s="90">
        <v>38627</v>
      </c>
      <c r="B15" s="37" t="s">
        <v>99</v>
      </c>
      <c r="C15" s="38">
        <v>1299</v>
      </c>
    </row>
    <row r="16" spans="1:3" x14ac:dyDescent="0.25">
      <c r="A16" s="90">
        <v>38627</v>
      </c>
      <c r="B16" s="37" t="s">
        <v>100</v>
      </c>
      <c r="C16" s="38">
        <v>499</v>
      </c>
    </row>
    <row r="17" spans="1:3" x14ac:dyDescent="0.25">
      <c r="A17" s="90">
        <v>38627</v>
      </c>
      <c r="B17" s="37" t="s">
        <v>97</v>
      </c>
      <c r="C17" s="38">
        <v>319</v>
      </c>
    </row>
    <row r="18" spans="1:3" x14ac:dyDescent="0.25">
      <c r="A18" s="90">
        <v>38627</v>
      </c>
      <c r="B18" s="37" t="s">
        <v>101</v>
      </c>
      <c r="C18" s="38">
        <v>399</v>
      </c>
    </row>
    <row r="19" spans="1:3" x14ac:dyDescent="0.25">
      <c r="A19" s="90">
        <v>38628</v>
      </c>
      <c r="B19" s="37" t="s">
        <v>97</v>
      </c>
      <c r="C19" s="38">
        <v>319</v>
      </c>
    </row>
    <row r="20" spans="1:3" x14ac:dyDescent="0.25">
      <c r="A20" s="90">
        <v>38628</v>
      </c>
      <c r="B20" s="37" t="s">
        <v>102</v>
      </c>
      <c r="C20" s="38">
        <v>999</v>
      </c>
    </row>
    <row r="21" spans="1:3" x14ac:dyDescent="0.25">
      <c r="A21" s="90">
        <v>38628</v>
      </c>
      <c r="B21" s="37" t="s">
        <v>101</v>
      </c>
      <c r="C21" s="38">
        <v>399</v>
      </c>
    </row>
    <row r="22" spans="1:3" x14ac:dyDescent="0.25">
      <c r="A22" s="90">
        <v>38629</v>
      </c>
      <c r="B22" s="37" t="s">
        <v>100</v>
      </c>
      <c r="C22" s="38">
        <v>499</v>
      </c>
    </row>
    <row r="23" spans="1:3" x14ac:dyDescent="0.25">
      <c r="A23" s="90">
        <v>38629</v>
      </c>
      <c r="B23" s="37" t="s">
        <v>95</v>
      </c>
      <c r="C23" s="38">
        <v>23.5</v>
      </c>
    </row>
    <row r="24" spans="1:3" x14ac:dyDescent="0.25">
      <c r="A24" s="90">
        <v>38630</v>
      </c>
      <c r="B24" s="37" t="s">
        <v>100</v>
      </c>
      <c r="C24" s="38">
        <v>499</v>
      </c>
    </row>
    <row r="25" spans="1:3" x14ac:dyDescent="0.25">
      <c r="A25" s="90">
        <v>38630</v>
      </c>
      <c r="B25" s="37" t="s">
        <v>97</v>
      </c>
      <c r="C25" s="38">
        <v>319</v>
      </c>
    </row>
    <row r="26" spans="1:3" x14ac:dyDescent="0.25">
      <c r="A26" s="90">
        <v>38630</v>
      </c>
      <c r="B26" s="37" t="s">
        <v>101</v>
      </c>
      <c r="C26" s="38">
        <v>399</v>
      </c>
    </row>
    <row r="27" spans="1:3" x14ac:dyDescent="0.25">
      <c r="A27" s="90">
        <v>38630</v>
      </c>
      <c r="B27" s="37" t="s">
        <v>97</v>
      </c>
      <c r="C27" s="38">
        <v>319</v>
      </c>
    </row>
    <row r="28" spans="1:3" x14ac:dyDescent="0.25">
      <c r="A28" s="90">
        <v>38631</v>
      </c>
      <c r="B28" s="37" t="s">
        <v>95</v>
      </c>
      <c r="C28" s="38">
        <v>23.5</v>
      </c>
    </row>
    <row r="29" spans="1:3" x14ac:dyDescent="0.25">
      <c r="A29" s="90">
        <v>38631</v>
      </c>
      <c r="B29" s="37" t="s">
        <v>101</v>
      </c>
      <c r="C29" s="38">
        <v>399</v>
      </c>
    </row>
    <row r="30" spans="1:3" x14ac:dyDescent="0.25">
      <c r="A30" s="90">
        <v>38632</v>
      </c>
      <c r="B30" s="37" t="s">
        <v>97</v>
      </c>
      <c r="C30" s="38">
        <v>319</v>
      </c>
    </row>
    <row r="31" spans="1:3" x14ac:dyDescent="0.25">
      <c r="A31" s="90">
        <v>38632</v>
      </c>
      <c r="B31" s="37" t="s">
        <v>102</v>
      </c>
      <c r="C31" s="38">
        <v>999</v>
      </c>
    </row>
    <row r="32" spans="1:3" x14ac:dyDescent="0.25">
      <c r="A32" s="90">
        <v>38632</v>
      </c>
      <c r="B32" s="37" t="s">
        <v>101</v>
      </c>
      <c r="C32" s="38">
        <v>399</v>
      </c>
    </row>
    <row r="33" spans="1:3" x14ac:dyDescent="0.25">
      <c r="A33" s="90">
        <v>38632</v>
      </c>
      <c r="B33" s="37" t="s">
        <v>100</v>
      </c>
      <c r="C33" s="38">
        <v>499</v>
      </c>
    </row>
    <row r="34" spans="1:3" x14ac:dyDescent="0.25">
      <c r="A34" s="90">
        <v>38633</v>
      </c>
      <c r="B34" s="37" t="s">
        <v>95</v>
      </c>
      <c r="C34" s="38">
        <v>23.5</v>
      </c>
    </row>
    <row r="35" spans="1:3" x14ac:dyDescent="0.25">
      <c r="A35" s="90">
        <v>38634</v>
      </c>
      <c r="B35" s="37" t="s">
        <v>100</v>
      </c>
      <c r="C35" s="38">
        <v>499</v>
      </c>
    </row>
    <row r="36" spans="1:3" x14ac:dyDescent="0.25">
      <c r="A36" s="90">
        <v>38634</v>
      </c>
      <c r="B36" s="37" t="s">
        <v>97</v>
      </c>
      <c r="C36" s="38">
        <v>319</v>
      </c>
    </row>
    <row r="37" spans="1:3" x14ac:dyDescent="0.25">
      <c r="A37" s="90">
        <v>38634</v>
      </c>
      <c r="B37" s="37" t="s">
        <v>101</v>
      </c>
      <c r="C37" s="38">
        <v>399</v>
      </c>
    </row>
    <row r="38" spans="1:3" x14ac:dyDescent="0.25">
      <c r="A38" s="90">
        <v>38634</v>
      </c>
      <c r="B38" s="37" t="s">
        <v>97</v>
      </c>
      <c r="C38" s="38">
        <v>319</v>
      </c>
    </row>
    <row r="39" spans="1:3" x14ac:dyDescent="0.25">
      <c r="A39" s="90">
        <v>38634</v>
      </c>
      <c r="B39" s="37" t="s">
        <v>95</v>
      </c>
      <c r="C39" s="38">
        <v>23.5</v>
      </c>
    </row>
    <row r="40" spans="1:3" x14ac:dyDescent="0.25">
      <c r="A40" s="90">
        <v>38634</v>
      </c>
      <c r="B40" s="37" t="s">
        <v>101</v>
      </c>
      <c r="C40" s="38">
        <v>399</v>
      </c>
    </row>
    <row r="41" spans="1:3" x14ac:dyDescent="0.25">
      <c r="A41" s="90">
        <v>38635</v>
      </c>
      <c r="B41" s="37" t="s">
        <v>98</v>
      </c>
      <c r="C41" s="38">
        <v>39</v>
      </c>
    </row>
    <row r="42" spans="1:3" x14ac:dyDescent="0.25">
      <c r="A42" s="90">
        <v>38635</v>
      </c>
      <c r="B42" s="37" t="s">
        <v>101</v>
      </c>
      <c r="C42" s="38">
        <v>399</v>
      </c>
    </row>
    <row r="43" spans="1:3" x14ac:dyDescent="0.25">
      <c r="A43" s="90">
        <v>38635</v>
      </c>
      <c r="B43" s="37" t="s">
        <v>97</v>
      </c>
      <c r="C43" s="38">
        <v>319</v>
      </c>
    </row>
    <row r="44" spans="1:3" x14ac:dyDescent="0.25">
      <c r="A44" s="90">
        <v>38636</v>
      </c>
      <c r="B44" s="37" t="s">
        <v>95</v>
      </c>
      <c r="C44" s="38">
        <v>23.5</v>
      </c>
    </row>
    <row r="45" spans="1:3" x14ac:dyDescent="0.25">
      <c r="A45" s="90">
        <v>38638</v>
      </c>
      <c r="B45" s="37" t="s">
        <v>101</v>
      </c>
      <c r="C45" s="38">
        <v>399</v>
      </c>
    </row>
    <row r="46" spans="1:3" x14ac:dyDescent="0.25">
      <c r="A46" s="90">
        <v>38638</v>
      </c>
      <c r="B46" s="37" t="s">
        <v>97</v>
      </c>
      <c r="C46" s="38">
        <v>319</v>
      </c>
    </row>
    <row r="47" spans="1:3" x14ac:dyDescent="0.25">
      <c r="A47" s="90">
        <v>38638</v>
      </c>
      <c r="B47" s="37" t="s">
        <v>102</v>
      </c>
      <c r="C47" s="38">
        <v>999</v>
      </c>
    </row>
    <row r="48" spans="1:3" x14ac:dyDescent="0.25">
      <c r="A48" s="90">
        <v>38638</v>
      </c>
      <c r="B48" s="37" t="s">
        <v>101</v>
      </c>
      <c r="C48" s="38">
        <v>399</v>
      </c>
    </row>
    <row r="49" spans="1:3" x14ac:dyDescent="0.25">
      <c r="A49" s="90">
        <v>38639</v>
      </c>
      <c r="B49" s="37" t="s">
        <v>100</v>
      </c>
      <c r="C49" s="38">
        <v>499</v>
      </c>
    </row>
    <row r="50" spans="1:3" x14ac:dyDescent="0.25">
      <c r="A50" s="90">
        <v>38640</v>
      </c>
      <c r="B50" s="37" t="s">
        <v>95</v>
      </c>
      <c r="C50" s="38">
        <v>23.5</v>
      </c>
    </row>
    <row r="51" spans="1:3" x14ac:dyDescent="0.25">
      <c r="A51" s="90">
        <v>38640</v>
      </c>
      <c r="B51" s="37" t="s">
        <v>100</v>
      </c>
      <c r="C51" s="38">
        <v>499</v>
      </c>
    </row>
    <row r="52" spans="1:3" x14ac:dyDescent="0.25">
      <c r="A52" s="90">
        <v>38640</v>
      </c>
      <c r="B52" s="37" t="s">
        <v>97</v>
      </c>
      <c r="C52" s="38">
        <v>319</v>
      </c>
    </row>
    <row r="53" spans="1:3" x14ac:dyDescent="0.25">
      <c r="A53" s="90">
        <v>38640</v>
      </c>
      <c r="B53" s="37" t="s">
        <v>101</v>
      </c>
      <c r="C53" s="38">
        <v>399</v>
      </c>
    </row>
    <row r="54" spans="1:3" x14ac:dyDescent="0.25">
      <c r="A54" s="90">
        <v>38641</v>
      </c>
      <c r="B54" s="37" t="s">
        <v>97</v>
      </c>
      <c r="C54" s="38">
        <v>319</v>
      </c>
    </row>
    <row r="55" spans="1:3" x14ac:dyDescent="0.25">
      <c r="A55" s="90">
        <v>38641</v>
      </c>
      <c r="B55" s="37" t="s">
        <v>95</v>
      </c>
      <c r="C55" s="38">
        <v>23.5</v>
      </c>
    </row>
    <row r="56" spans="1:3" x14ac:dyDescent="0.25">
      <c r="A56" s="90">
        <v>38641</v>
      </c>
      <c r="B56" s="37" t="s">
        <v>101</v>
      </c>
      <c r="C56" s="38">
        <v>399</v>
      </c>
    </row>
    <row r="57" spans="1:3" x14ac:dyDescent="0.25">
      <c r="A57" s="90">
        <v>38642</v>
      </c>
      <c r="B57" s="37" t="s">
        <v>98</v>
      </c>
      <c r="C57" s="38">
        <v>39</v>
      </c>
    </row>
    <row r="58" spans="1:3" x14ac:dyDescent="0.25">
      <c r="A58" s="90">
        <v>38643</v>
      </c>
      <c r="B58" s="37" t="s">
        <v>101</v>
      </c>
      <c r="C58" s="38">
        <v>399</v>
      </c>
    </row>
    <row r="59" spans="1:3" x14ac:dyDescent="0.25">
      <c r="A59" s="90">
        <v>38643</v>
      </c>
      <c r="B59" s="37" t="s">
        <v>97</v>
      </c>
      <c r="C59" s="38">
        <v>319</v>
      </c>
    </row>
    <row r="60" spans="1:3" x14ac:dyDescent="0.25">
      <c r="A60" s="90">
        <v>38643</v>
      </c>
      <c r="B60" s="37" t="s">
        <v>95</v>
      </c>
      <c r="C60" s="38">
        <v>23.5</v>
      </c>
    </row>
    <row r="61" spans="1:3" x14ac:dyDescent="0.25">
      <c r="A61" s="90">
        <v>38643</v>
      </c>
      <c r="B61" s="37" t="s">
        <v>101</v>
      </c>
      <c r="C61" s="38">
        <v>399</v>
      </c>
    </row>
    <row r="62" spans="1:3" x14ac:dyDescent="0.25">
      <c r="A62" s="90">
        <v>38644</v>
      </c>
      <c r="B62" s="37" t="s">
        <v>98</v>
      </c>
      <c r="C62" s="38">
        <v>39</v>
      </c>
    </row>
    <row r="63" spans="1:3" x14ac:dyDescent="0.25">
      <c r="A63" s="90">
        <v>38645</v>
      </c>
      <c r="B63" s="37" t="s">
        <v>101</v>
      </c>
      <c r="C63" s="38">
        <v>399</v>
      </c>
    </row>
    <row r="64" spans="1:3" x14ac:dyDescent="0.25">
      <c r="A64" s="90">
        <v>38645</v>
      </c>
      <c r="B64" s="37" t="s">
        <v>97</v>
      </c>
      <c r="C64" s="38">
        <v>319</v>
      </c>
    </row>
    <row r="65" spans="1:3" x14ac:dyDescent="0.25">
      <c r="A65" s="90">
        <v>38645</v>
      </c>
      <c r="B65" s="37" t="s">
        <v>95</v>
      </c>
      <c r="C65" s="38">
        <v>23.5</v>
      </c>
    </row>
    <row r="66" spans="1:3" x14ac:dyDescent="0.25">
      <c r="A66" s="90">
        <v>38645</v>
      </c>
      <c r="B66" s="37" t="s">
        <v>101</v>
      </c>
      <c r="C66" s="38">
        <v>399</v>
      </c>
    </row>
    <row r="67" spans="1:3" x14ac:dyDescent="0.25">
      <c r="A67" s="90">
        <v>38646</v>
      </c>
      <c r="B67" s="37" t="s">
        <v>97</v>
      </c>
      <c r="C67" s="38">
        <v>319</v>
      </c>
    </row>
    <row r="68" spans="1:3" x14ac:dyDescent="0.25">
      <c r="A68" s="90">
        <v>38646</v>
      </c>
      <c r="B68" s="37" t="s">
        <v>102</v>
      </c>
      <c r="C68" s="38">
        <v>999</v>
      </c>
    </row>
    <row r="69" spans="1:3" x14ac:dyDescent="0.25">
      <c r="A69" s="90">
        <v>38646</v>
      </c>
      <c r="B69" s="37" t="s">
        <v>101</v>
      </c>
      <c r="C69" s="38">
        <v>399</v>
      </c>
    </row>
    <row r="70" spans="1:3" x14ac:dyDescent="0.25">
      <c r="A70" s="90">
        <v>38647</v>
      </c>
      <c r="B70" s="37" t="s">
        <v>100</v>
      </c>
      <c r="C70" s="38">
        <v>499</v>
      </c>
    </row>
    <row r="71" spans="1:3" x14ac:dyDescent="0.25">
      <c r="A71" s="90">
        <v>38647</v>
      </c>
      <c r="B71" s="37" t="s">
        <v>95</v>
      </c>
      <c r="C71" s="38">
        <v>23.5</v>
      </c>
    </row>
    <row r="72" spans="1:3" x14ac:dyDescent="0.25">
      <c r="A72" s="90">
        <v>38647</v>
      </c>
      <c r="B72" s="37" t="s">
        <v>100</v>
      </c>
      <c r="C72" s="38">
        <v>499</v>
      </c>
    </row>
    <row r="73" spans="1:3" x14ac:dyDescent="0.25">
      <c r="A73" s="90">
        <v>38648</v>
      </c>
      <c r="B73" s="37" t="s">
        <v>97</v>
      </c>
      <c r="C73" s="38">
        <v>319</v>
      </c>
    </row>
    <row r="74" spans="1:3" x14ac:dyDescent="0.25">
      <c r="A74" s="90">
        <v>38649</v>
      </c>
      <c r="B74" s="37" t="s">
        <v>101</v>
      </c>
      <c r="C74" s="38">
        <v>399</v>
      </c>
    </row>
    <row r="75" spans="1:3" x14ac:dyDescent="0.25">
      <c r="A75" s="90">
        <v>38649</v>
      </c>
      <c r="B75" s="37" t="s">
        <v>97</v>
      </c>
      <c r="C75" s="38">
        <v>319</v>
      </c>
    </row>
    <row r="76" spans="1:3" x14ac:dyDescent="0.25">
      <c r="A76" s="90">
        <v>38649</v>
      </c>
      <c r="B76" s="37" t="s">
        <v>95</v>
      </c>
      <c r="C76" s="38">
        <v>23.5</v>
      </c>
    </row>
    <row r="77" spans="1:3" x14ac:dyDescent="0.25">
      <c r="A77" s="90">
        <v>38649</v>
      </c>
      <c r="B77" s="37" t="s">
        <v>101</v>
      </c>
      <c r="C77" s="38">
        <v>399</v>
      </c>
    </row>
    <row r="78" spans="1:3" x14ac:dyDescent="0.25">
      <c r="A78" s="90">
        <v>38650</v>
      </c>
      <c r="B78" s="37" t="s">
        <v>98</v>
      </c>
      <c r="C78" s="38">
        <v>39</v>
      </c>
    </row>
    <row r="79" spans="1:3" x14ac:dyDescent="0.25">
      <c r="A79" s="90">
        <v>38651</v>
      </c>
      <c r="B79" s="37" t="s">
        <v>98</v>
      </c>
      <c r="C79" s="38">
        <v>39</v>
      </c>
    </row>
    <row r="80" spans="1:3" x14ac:dyDescent="0.25">
      <c r="A80" s="90">
        <v>38651</v>
      </c>
      <c r="B80" s="37" t="s">
        <v>101</v>
      </c>
      <c r="C80" s="38">
        <v>399</v>
      </c>
    </row>
    <row r="81" spans="1:3" x14ac:dyDescent="0.25">
      <c r="A81" s="90">
        <v>38651</v>
      </c>
      <c r="B81" s="37" t="s">
        <v>97</v>
      </c>
      <c r="C81" s="38">
        <v>319</v>
      </c>
    </row>
    <row r="82" spans="1:3" x14ac:dyDescent="0.25">
      <c r="A82" s="90">
        <v>38651</v>
      </c>
      <c r="B82" s="37" t="s">
        <v>95</v>
      </c>
      <c r="C82" s="38">
        <v>23.5</v>
      </c>
    </row>
    <row r="83" spans="1:3" x14ac:dyDescent="0.25">
      <c r="A83" s="90">
        <v>38651</v>
      </c>
      <c r="B83" s="37" t="s">
        <v>101</v>
      </c>
      <c r="C83" s="38">
        <v>399</v>
      </c>
    </row>
    <row r="84" spans="1:3" x14ac:dyDescent="0.25">
      <c r="A84" s="90">
        <v>38652</v>
      </c>
      <c r="B84" s="37" t="s">
        <v>97</v>
      </c>
      <c r="C84" s="38">
        <v>319</v>
      </c>
    </row>
    <row r="85" spans="1:3" x14ac:dyDescent="0.25">
      <c r="A85" s="90">
        <v>38652</v>
      </c>
      <c r="B85" s="37" t="s">
        <v>102</v>
      </c>
      <c r="C85" s="38">
        <v>999</v>
      </c>
    </row>
    <row r="86" spans="1:3" x14ac:dyDescent="0.25">
      <c r="A86" s="90">
        <v>38652</v>
      </c>
      <c r="B86" s="37" t="s">
        <v>101</v>
      </c>
      <c r="C86" s="38">
        <v>399</v>
      </c>
    </row>
    <row r="87" spans="1:3" x14ac:dyDescent="0.25">
      <c r="A87" s="90">
        <v>38653</v>
      </c>
      <c r="B87" s="37" t="s">
        <v>100</v>
      </c>
      <c r="C87" s="38">
        <v>499</v>
      </c>
    </row>
    <row r="88" spans="1:3" x14ac:dyDescent="0.25">
      <c r="A88" s="90">
        <v>38653</v>
      </c>
      <c r="B88" s="37" t="s">
        <v>95</v>
      </c>
      <c r="C88" s="38">
        <v>23.5</v>
      </c>
    </row>
    <row r="89" spans="1:3" x14ac:dyDescent="0.25">
      <c r="A89" s="90">
        <v>38654</v>
      </c>
      <c r="B89" s="37" t="s">
        <v>97</v>
      </c>
      <c r="C89" s="38">
        <v>319</v>
      </c>
    </row>
    <row r="90" spans="1:3" x14ac:dyDescent="0.25">
      <c r="A90" s="90">
        <v>38654</v>
      </c>
      <c r="B90" s="37" t="s">
        <v>102</v>
      </c>
      <c r="C90" s="38">
        <v>999</v>
      </c>
    </row>
    <row r="91" spans="1:3" x14ac:dyDescent="0.25">
      <c r="A91" s="90">
        <v>38654</v>
      </c>
      <c r="B91" s="37" t="s">
        <v>101</v>
      </c>
      <c r="C91" s="38">
        <v>399</v>
      </c>
    </row>
    <row r="92" spans="1:3" x14ac:dyDescent="0.25">
      <c r="A92" s="90">
        <v>38655</v>
      </c>
      <c r="B92" s="37" t="s">
        <v>100</v>
      </c>
      <c r="C92" s="38">
        <v>499</v>
      </c>
    </row>
    <row r="93" spans="1:3" ht="15.75" thickBot="1" x14ac:dyDescent="0.3">
      <c r="A93" s="91">
        <v>38656</v>
      </c>
      <c r="B93" s="40" t="s">
        <v>95</v>
      </c>
      <c r="C93" s="41">
        <v>23.5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H23"/>
  <sheetViews>
    <sheetView showGridLines="0" workbookViewId="0">
      <selection activeCell="B1" sqref="B1"/>
    </sheetView>
  </sheetViews>
  <sheetFormatPr defaultRowHeight="15" x14ac:dyDescent="0.25"/>
  <cols>
    <col min="1" max="1" width="19.28515625" customWidth="1"/>
    <col min="2" max="2" width="37.28515625" bestFit="1" customWidth="1"/>
    <col min="3" max="3" width="20.5703125" bestFit="1" customWidth="1"/>
  </cols>
  <sheetData>
    <row r="1" spans="1:8" ht="18.75" thickBot="1" x14ac:dyDescent="0.3">
      <c r="A1" s="262" t="s">
        <v>332</v>
      </c>
      <c r="B1" s="269"/>
    </row>
    <row r="3" spans="1:8" x14ac:dyDescent="0.25">
      <c r="A3" s="270" t="s">
        <v>301</v>
      </c>
      <c r="B3" s="270"/>
      <c r="C3" s="270"/>
      <c r="D3" s="270"/>
      <c r="E3" s="270"/>
      <c r="F3" s="270"/>
      <c r="G3" s="270"/>
      <c r="H3" s="270"/>
    </row>
    <row r="4" spans="1:8" x14ac:dyDescent="0.25">
      <c r="A4" s="270"/>
      <c r="B4" s="270"/>
      <c r="C4" s="270"/>
      <c r="D4" s="270"/>
      <c r="E4" s="270"/>
      <c r="F4" s="270"/>
      <c r="G4" s="270"/>
      <c r="H4" s="270"/>
    </row>
    <row r="5" spans="1:8" x14ac:dyDescent="0.25">
      <c r="A5" s="270"/>
      <c r="B5" s="270"/>
      <c r="C5" s="270"/>
      <c r="D5" s="270"/>
      <c r="E5" s="270"/>
      <c r="F5" s="270"/>
      <c r="G5" s="270"/>
      <c r="H5" s="270"/>
    </row>
    <row r="6" spans="1:8" x14ac:dyDescent="0.25">
      <c r="A6" s="270"/>
      <c r="B6" s="270"/>
      <c r="C6" s="270"/>
      <c r="D6" s="270"/>
      <c r="E6" s="270"/>
      <c r="F6" s="270"/>
      <c r="G6" s="270"/>
      <c r="H6" s="270"/>
    </row>
    <row r="7" spans="1:8" ht="15.75" thickBot="1" x14ac:dyDescent="0.3"/>
    <row r="8" spans="1:8" ht="15.75" thickBot="1" x14ac:dyDescent="0.3">
      <c r="A8" s="44" t="s">
        <v>31</v>
      </c>
      <c r="B8" s="45" t="s">
        <v>32</v>
      </c>
      <c r="C8" s="46"/>
      <c r="D8" s="46"/>
      <c r="E8" s="47"/>
    </row>
    <row r="9" spans="1:8" ht="15.75" thickBot="1" x14ac:dyDescent="0.3">
      <c r="A9" s="48" t="s">
        <v>33</v>
      </c>
      <c r="B9" s="49">
        <v>6</v>
      </c>
      <c r="C9" s="50" t="s">
        <v>34</v>
      </c>
      <c r="D9" s="51"/>
      <c r="E9" s="52"/>
    </row>
    <row r="12" spans="1:8" x14ac:dyDescent="0.25">
      <c r="A12" s="1" t="s">
        <v>35</v>
      </c>
    </row>
    <row r="13" spans="1:8" x14ac:dyDescent="0.25">
      <c r="A13" s="53" t="s">
        <v>33</v>
      </c>
      <c r="B13" s="54" t="s">
        <v>36</v>
      </c>
      <c r="C13" s="55" t="s">
        <v>37</v>
      </c>
      <c r="D13" s="56"/>
    </row>
    <row r="14" spans="1:8" x14ac:dyDescent="0.25">
      <c r="A14" s="37">
        <v>1</v>
      </c>
      <c r="B14" s="57" t="s">
        <v>38</v>
      </c>
      <c r="C14" s="58">
        <v>5.3999999999999999E-2</v>
      </c>
    </row>
    <row r="15" spans="1:8" x14ac:dyDescent="0.25">
      <c r="A15" s="37">
        <v>2</v>
      </c>
      <c r="B15" s="57" t="s">
        <v>39</v>
      </c>
      <c r="C15" s="58">
        <v>5.8000000000000003E-2</v>
      </c>
    </row>
    <row r="16" spans="1:8" x14ac:dyDescent="0.25">
      <c r="A16" s="37">
        <v>3</v>
      </c>
      <c r="B16" s="57" t="s">
        <v>40</v>
      </c>
      <c r="C16" s="58">
        <v>6.2E-2</v>
      </c>
    </row>
    <row r="17" spans="1:5" x14ac:dyDescent="0.25">
      <c r="A17" s="37">
        <v>4</v>
      </c>
      <c r="B17" s="57" t="s">
        <v>41</v>
      </c>
      <c r="C17" s="58">
        <v>6.6000000000000003E-2</v>
      </c>
    </row>
    <row r="18" spans="1:5" x14ac:dyDescent="0.25">
      <c r="A18" s="37">
        <v>5</v>
      </c>
      <c r="B18" s="57" t="s">
        <v>42</v>
      </c>
      <c r="C18" s="58">
        <v>7.0000000000000007E-2</v>
      </c>
    </row>
    <row r="19" spans="1:5" x14ac:dyDescent="0.25">
      <c r="A19" s="37">
        <v>6</v>
      </c>
      <c r="B19" s="57" t="s">
        <v>43</v>
      </c>
      <c r="C19" s="58">
        <v>7.3999999999999996E-2</v>
      </c>
      <c r="D19" s="2"/>
      <c r="E19" s="59"/>
    </row>
    <row r="20" spans="1:5" x14ac:dyDescent="0.25">
      <c r="A20" s="37">
        <v>7</v>
      </c>
      <c r="B20" s="57" t="s">
        <v>44</v>
      </c>
      <c r="C20" s="58">
        <v>7.8E-2</v>
      </c>
    </row>
    <row r="21" spans="1:5" x14ac:dyDescent="0.25">
      <c r="A21" s="37">
        <v>8</v>
      </c>
      <c r="B21" s="57" t="s">
        <v>45</v>
      </c>
      <c r="C21" s="58">
        <v>8.2000000000000003E-2</v>
      </c>
    </row>
    <row r="22" spans="1:5" x14ac:dyDescent="0.25">
      <c r="A22" s="37">
        <v>9</v>
      </c>
      <c r="B22" s="57" t="s">
        <v>46</v>
      </c>
      <c r="C22" s="58">
        <v>8.5999999999999993E-2</v>
      </c>
    </row>
    <row r="23" spans="1:5" x14ac:dyDescent="0.25">
      <c r="A23" s="37">
        <v>10</v>
      </c>
      <c r="B23" s="57" t="s">
        <v>47</v>
      </c>
      <c r="C23" s="58">
        <v>0.1032</v>
      </c>
    </row>
  </sheetData>
  <mergeCells count="1">
    <mergeCell ref="A3:H6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J68"/>
  <sheetViews>
    <sheetView showGridLines="0" workbookViewId="0">
      <selection activeCell="B1" sqref="B1"/>
    </sheetView>
  </sheetViews>
  <sheetFormatPr defaultRowHeight="15" x14ac:dyDescent="0.25"/>
  <cols>
    <col min="1" max="1" width="19.140625" bestFit="1" customWidth="1"/>
    <col min="2" max="2" width="14.140625" customWidth="1"/>
    <col min="3" max="3" width="9.42578125" customWidth="1"/>
    <col min="4" max="4" width="15.5703125" customWidth="1"/>
    <col min="5" max="5" width="13" customWidth="1"/>
    <col min="7" max="7" width="10.5703125" bestFit="1" customWidth="1"/>
    <col min="9" max="9" width="14.28515625" customWidth="1"/>
    <col min="10" max="10" width="12.140625" customWidth="1"/>
  </cols>
  <sheetData>
    <row r="1" spans="1:10" ht="18.75" thickBot="1" x14ac:dyDescent="0.3">
      <c r="A1" s="262" t="s">
        <v>332</v>
      </c>
      <c r="B1" s="269"/>
    </row>
    <row r="3" spans="1:10" ht="15" customHeight="1" x14ac:dyDescent="0.25">
      <c r="A3" s="270" t="s">
        <v>510</v>
      </c>
      <c r="B3" s="270"/>
      <c r="C3" s="270"/>
      <c r="D3" s="270"/>
      <c r="E3" s="270"/>
      <c r="F3" s="270"/>
      <c r="G3" s="270"/>
      <c r="H3" s="270"/>
      <c r="I3" s="270"/>
      <c r="J3" s="95"/>
    </row>
    <row r="4" spans="1:10" x14ac:dyDescent="0.25">
      <c r="A4" s="270"/>
      <c r="B4" s="270"/>
      <c r="C4" s="270"/>
      <c r="D4" s="270"/>
      <c r="E4" s="270"/>
      <c r="F4" s="270"/>
      <c r="G4" s="270"/>
      <c r="H4" s="270"/>
      <c r="I4" s="270"/>
      <c r="J4" s="95"/>
    </row>
    <row r="5" spans="1:10" x14ac:dyDescent="0.25">
      <c r="A5" s="270"/>
      <c r="B5" s="270"/>
      <c r="C5" s="270"/>
      <c r="D5" s="270"/>
      <c r="E5" s="270"/>
      <c r="F5" s="270"/>
      <c r="G5" s="270"/>
      <c r="H5" s="270"/>
      <c r="I5" s="270"/>
      <c r="J5" s="95"/>
    </row>
    <row r="6" spans="1:10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</row>
    <row r="8" spans="1:10" x14ac:dyDescent="0.25">
      <c r="A8" s="79" t="s">
        <v>70</v>
      </c>
      <c r="B8" s="80"/>
      <c r="C8" s="81" t="s">
        <v>111</v>
      </c>
      <c r="D8" s="81" t="s">
        <v>72</v>
      </c>
      <c r="E8" s="81" t="s">
        <v>88</v>
      </c>
    </row>
    <row r="9" spans="1:10" x14ac:dyDescent="0.25">
      <c r="A9" s="82" t="s">
        <v>73</v>
      </c>
      <c r="B9" s="83"/>
      <c r="C9" s="99">
        <v>0.42000000000000004</v>
      </c>
      <c r="D9" s="75">
        <v>948.84</v>
      </c>
      <c r="E9" s="84"/>
      <c r="G9" s="98"/>
    </row>
    <row r="10" spans="1:10" x14ac:dyDescent="0.25">
      <c r="A10" s="82" t="s">
        <v>74</v>
      </c>
      <c r="B10" s="83"/>
      <c r="C10" s="99">
        <v>0.35</v>
      </c>
      <c r="D10" s="75">
        <v>704.03</v>
      </c>
      <c r="E10" s="84"/>
      <c r="G10" s="98"/>
    </row>
    <row r="11" spans="1:10" x14ac:dyDescent="0.25">
      <c r="A11" s="82" t="s">
        <v>75</v>
      </c>
      <c r="B11" s="83"/>
      <c r="C11" s="99">
        <v>0.2</v>
      </c>
      <c r="D11" s="75">
        <v>6724.2</v>
      </c>
      <c r="E11" s="84"/>
      <c r="G11" s="98"/>
    </row>
    <row r="12" spans="1:10" x14ac:dyDescent="0.25">
      <c r="A12" s="82" t="s">
        <v>76</v>
      </c>
      <c r="B12" s="83"/>
      <c r="C12" s="99">
        <v>0.26</v>
      </c>
      <c r="D12" s="75">
        <v>2295.3200000000002</v>
      </c>
      <c r="E12" s="84"/>
      <c r="G12" s="98"/>
    </row>
    <row r="13" spans="1:10" x14ac:dyDescent="0.25">
      <c r="A13" s="82" t="s">
        <v>77</v>
      </c>
      <c r="B13" s="83"/>
      <c r="C13" s="99">
        <v>0.30000000000000004</v>
      </c>
      <c r="D13" s="75">
        <v>8533.23</v>
      </c>
      <c r="E13" s="84"/>
      <c r="G13" s="98"/>
    </row>
    <row r="14" spans="1:10" x14ac:dyDescent="0.25">
      <c r="A14" s="82" t="s">
        <v>78</v>
      </c>
      <c r="B14" s="83"/>
      <c r="C14" s="99">
        <v>0.43000000000000005</v>
      </c>
      <c r="D14" s="75">
        <v>13150.62</v>
      </c>
      <c r="E14" s="84"/>
      <c r="G14" s="98"/>
    </row>
    <row r="15" spans="1:10" x14ac:dyDescent="0.25">
      <c r="A15" s="82" t="s">
        <v>79</v>
      </c>
      <c r="B15" s="83"/>
      <c r="C15" s="99">
        <v>0.33</v>
      </c>
      <c r="D15" s="75">
        <v>5587.62</v>
      </c>
      <c r="E15" s="84"/>
      <c r="G15" s="98"/>
    </row>
    <row r="16" spans="1:10" x14ac:dyDescent="0.25">
      <c r="A16" s="82" t="s">
        <v>80</v>
      </c>
      <c r="B16" s="83"/>
      <c r="C16" s="99">
        <v>0.39</v>
      </c>
      <c r="D16" s="75">
        <v>2738.57</v>
      </c>
      <c r="E16" s="84"/>
      <c r="G16" s="98"/>
    </row>
    <row r="17" spans="1:9" x14ac:dyDescent="0.25">
      <c r="A17" s="82" t="s">
        <v>81</v>
      </c>
      <c r="B17" s="83"/>
      <c r="C17" s="99">
        <v>0.32</v>
      </c>
      <c r="D17" s="75">
        <v>3935</v>
      </c>
      <c r="E17" s="84"/>
      <c r="G17" s="98"/>
    </row>
    <row r="18" spans="1:9" x14ac:dyDescent="0.25">
      <c r="A18" s="82" t="s">
        <v>82</v>
      </c>
      <c r="B18" s="83"/>
      <c r="C18" s="99">
        <v>0.43000000000000005</v>
      </c>
      <c r="D18" s="75">
        <v>12983.41</v>
      </c>
      <c r="E18" s="84"/>
      <c r="G18" s="98"/>
    </row>
    <row r="19" spans="1:9" x14ac:dyDescent="0.25">
      <c r="A19" s="82" t="s">
        <v>83</v>
      </c>
      <c r="B19" s="83"/>
      <c r="C19" s="99">
        <v>0.41000000000000003</v>
      </c>
      <c r="D19" s="75">
        <v>10918.89</v>
      </c>
      <c r="E19" s="84"/>
      <c r="G19" s="98"/>
    </row>
    <row r="20" spans="1:9" x14ac:dyDescent="0.25">
      <c r="A20" s="82" t="s">
        <v>84</v>
      </c>
      <c r="B20" s="83"/>
      <c r="C20" s="99">
        <v>0.28000000000000003</v>
      </c>
      <c r="D20" s="75">
        <v>12660.21</v>
      </c>
      <c r="E20" s="84"/>
      <c r="G20" s="98"/>
    </row>
    <row r="21" spans="1:9" x14ac:dyDescent="0.25">
      <c r="A21" s="82" t="s">
        <v>85</v>
      </c>
      <c r="B21" s="83"/>
      <c r="C21" s="99">
        <v>0.43000000000000005</v>
      </c>
      <c r="D21" s="75">
        <v>8690.7900000000009</v>
      </c>
      <c r="E21" s="84"/>
      <c r="G21" s="98"/>
    </row>
    <row r="22" spans="1:9" x14ac:dyDescent="0.25">
      <c r="A22" s="82" t="s">
        <v>86</v>
      </c>
      <c r="B22" s="83"/>
      <c r="C22" s="99">
        <v>0.41000000000000003</v>
      </c>
      <c r="D22" s="75">
        <v>12837.32</v>
      </c>
      <c r="E22" s="84"/>
      <c r="G22" s="98"/>
    </row>
    <row r="23" spans="1:9" x14ac:dyDescent="0.25">
      <c r="A23" s="82" t="s">
        <v>87</v>
      </c>
      <c r="B23" s="83"/>
      <c r="C23" s="99">
        <v>0.24000000000000002</v>
      </c>
      <c r="D23" s="75">
        <v>12198.37</v>
      </c>
      <c r="E23" s="84"/>
      <c r="G23" s="98"/>
    </row>
    <row r="25" spans="1:9" x14ac:dyDescent="0.25">
      <c r="A25" s="270" t="s">
        <v>511</v>
      </c>
      <c r="B25" s="270"/>
      <c r="C25" s="270"/>
      <c r="D25" s="270"/>
      <c r="E25" s="270"/>
      <c r="F25" s="270"/>
      <c r="G25" s="270"/>
      <c r="H25" s="270"/>
      <c r="I25" s="270"/>
    </row>
    <row r="26" spans="1:9" x14ac:dyDescent="0.25">
      <c r="A26" s="270"/>
      <c r="B26" s="270"/>
      <c r="C26" s="270"/>
      <c r="D26" s="270"/>
      <c r="E26" s="270"/>
      <c r="F26" s="270"/>
      <c r="G26" s="270"/>
      <c r="H26" s="270"/>
      <c r="I26" s="270"/>
    </row>
    <row r="27" spans="1:9" x14ac:dyDescent="0.25">
      <c r="A27" s="270"/>
      <c r="B27" s="270"/>
      <c r="C27" s="270"/>
      <c r="D27" s="270"/>
      <c r="E27" s="270"/>
      <c r="F27" s="270"/>
      <c r="G27" s="270"/>
      <c r="H27" s="270"/>
      <c r="I27" s="270"/>
    </row>
    <row r="29" spans="1:9" x14ac:dyDescent="0.25">
      <c r="A29" s="79" t="s">
        <v>70</v>
      </c>
      <c r="B29" s="80"/>
      <c r="C29" s="81" t="s">
        <v>111</v>
      </c>
      <c r="D29" s="81" t="s">
        <v>72</v>
      </c>
      <c r="E29" s="81" t="s">
        <v>88</v>
      </c>
    </row>
    <row r="30" spans="1:9" x14ac:dyDescent="0.25">
      <c r="A30" s="82" t="s">
        <v>73</v>
      </c>
      <c r="B30" s="83"/>
      <c r="C30" s="99">
        <v>0.42000000000000004</v>
      </c>
      <c r="D30" s="75">
        <v>948.84</v>
      </c>
      <c r="E30" s="84"/>
    </row>
    <row r="31" spans="1:9" x14ac:dyDescent="0.25">
      <c r="A31" s="82" t="s">
        <v>74</v>
      </c>
      <c r="B31" s="83"/>
      <c r="C31" s="99">
        <v>0.35</v>
      </c>
      <c r="D31" s="75">
        <v>704.03</v>
      </c>
      <c r="E31" s="84"/>
    </row>
    <row r="32" spans="1:9" x14ac:dyDescent="0.25">
      <c r="A32" s="82" t="s">
        <v>75</v>
      </c>
      <c r="B32" s="83"/>
      <c r="C32" s="99">
        <v>0.2</v>
      </c>
      <c r="D32" s="75">
        <v>6724.2</v>
      </c>
      <c r="E32" s="84"/>
    </row>
    <row r="33" spans="1:9" x14ac:dyDescent="0.25">
      <c r="A33" s="82" t="s">
        <v>76</v>
      </c>
      <c r="B33" s="83"/>
      <c r="C33" s="99">
        <v>0.26</v>
      </c>
      <c r="D33" s="75">
        <v>2295.3200000000002</v>
      </c>
      <c r="E33" s="84"/>
    </row>
    <row r="34" spans="1:9" x14ac:dyDescent="0.25">
      <c r="A34" s="82" t="s">
        <v>77</v>
      </c>
      <c r="B34" s="83"/>
      <c r="C34" s="99">
        <v>0.30000000000000004</v>
      </c>
      <c r="D34" s="75">
        <v>8533.23</v>
      </c>
      <c r="E34" s="84"/>
    </row>
    <row r="35" spans="1:9" x14ac:dyDescent="0.25">
      <c r="A35" s="82" t="s">
        <v>78</v>
      </c>
      <c r="B35" s="83"/>
      <c r="C35" s="99">
        <v>0.43000000000000005</v>
      </c>
      <c r="D35" s="75">
        <v>13150.62</v>
      </c>
      <c r="E35" s="84"/>
    </row>
    <row r="36" spans="1:9" x14ac:dyDescent="0.25">
      <c r="A36" s="82" t="s">
        <v>79</v>
      </c>
      <c r="B36" s="83"/>
      <c r="C36" s="99">
        <v>0.33</v>
      </c>
      <c r="D36" s="75">
        <v>5587.62</v>
      </c>
      <c r="E36" s="84"/>
    </row>
    <row r="37" spans="1:9" x14ac:dyDescent="0.25">
      <c r="A37" s="82" t="s">
        <v>80</v>
      </c>
      <c r="B37" s="83"/>
      <c r="C37" s="99">
        <v>0.39</v>
      </c>
      <c r="D37" s="75">
        <v>2738.57</v>
      </c>
      <c r="E37" s="84"/>
    </row>
    <row r="38" spans="1:9" x14ac:dyDescent="0.25">
      <c r="A38" s="82" t="s">
        <v>81</v>
      </c>
      <c r="B38" s="83"/>
      <c r="C38" s="99">
        <v>0.32</v>
      </c>
      <c r="D38" s="75">
        <v>3935</v>
      </c>
      <c r="E38" s="84"/>
    </row>
    <row r="39" spans="1:9" x14ac:dyDescent="0.25">
      <c r="A39" s="82" t="s">
        <v>82</v>
      </c>
      <c r="B39" s="83"/>
      <c r="C39" s="99">
        <v>0.43000000000000005</v>
      </c>
      <c r="D39" s="75">
        <v>12983.41</v>
      </c>
      <c r="E39" s="84"/>
    </row>
    <row r="40" spans="1:9" x14ac:dyDescent="0.25">
      <c r="A40" s="82" t="s">
        <v>83</v>
      </c>
      <c r="B40" s="83"/>
      <c r="C40" s="99">
        <v>0.41000000000000003</v>
      </c>
      <c r="D40" s="75">
        <v>10918.89</v>
      </c>
      <c r="E40" s="84"/>
    </row>
    <row r="41" spans="1:9" x14ac:dyDescent="0.25">
      <c r="A41" s="82" t="s">
        <v>84</v>
      </c>
      <c r="B41" s="83"/>
      <c r="C41" s="99">
        <v>0.28000000000000003</v>
      </c>
      <c r="D41" s="75">
        <v>12660.21</v>
      </c>
      <c r="E41" s="84"/>
    </row>
    <row r="42" spans="1:9" x14ac:dyDescent="0.25">
      <c r="A42" s="82" t="s">
        <v>85</v>
      </c>
      <c r="B42" s="83"/>
      <c r="C42" s="99">
        <v>0.43000000000000005</v>
      </c>
      <c r="D42" s="75">
        <v>8690.7900000000009</v>
      </c>
      <c r="E42" s="84"/>
    </row>
    <row r="43" spans="1:9" x14ac:dyDescent="0.25">
      <c r="A43" s="82" t="s">
        <v>86</v>
      </c>
      <c r="B43" s="83"/>
      <c r="C43" s="99">
        <v>0.41000000000000003</v>
      </c>
      <c r="D43" s="75">
        <v>12837.32</v>
      </c>
      <c r="E43" s="84"/>
    </row>
    <row r="44" spans="1:9" x14ac:dyDescent="0.25">
      <c r="A44" s="82" t="s">
        <v>87</v>
      </c>
      <c r="B44" s="83"/>
      <c r="C44" s="99">
        <v>0.24000000000000002</v>
      </c>
      <c r="D44" s="75">
        <v>12198.37</v>
      </c>
      <c r="E44" s="84"/>
    </row>
    <row r="46" spans="1:9" x14ac:dyDescent="0.25">
      <c r="A46" s="270" t="s">
        <v>512</v>
      </c>
      <c r="B46" s="270"/>
      <c r="C46" s="270"/>
      <c r="D46" s="270"/>
      <c r="E46" s="270"/>
      <c r="F46" s="270"/>
      <c r="G46" s="270"/>
      <c r="H46" s="270"/>
      <c r="I46" s="270"/>
    </row>
    <row r="47" spans="1:9" x14ac:dyDescent="0.25">
      <c r="A47" s="270"/>
      <c r="B47" s="270"/>
      <c r="C47" s="270"/>
      <c r="D47" s="270"/>
      <c r="E47" s="270"/>
      <c r="F47" s="270"/>
      <c r="G47" s="270"/>
      <c r="H47" s="270"/>
      <c r="I47" s="270"/>
    </row>
    <row r="48" spans="1:9" x14ac:dyDescent="0.25">
      <c r="A48" s="270"/>
      <c r="B48" s="270"/>
      <c r="C48" s="270"/>
      <c r="D48" s="270"/>
      <c r="E48" s="270"/>
      <c r="F48" s="270"/>
      <c r="G48" s="270"/>
      <c r="H48" s="270"/>
      <c r="I48" s="270"/>
    </row>
    <row r="49" spans="1:9" x14ac:dyDescent="0.25">
      <c r="A49" s="270"/>
      <c r="B49" s="270"/>
      <c r="C49" s="270"/>
      <c r="D49" s="270"/>
      <c r="E49" s="270"/>
      <c r="F49" s="270"/>
      <c r="G49" s="270"/>
      <c r="H49" s="270"/>
      <c r="I49" s="270"/>
    </row>
    <row r="50" spans="1:9" ht="15.75" thickBot="1" x14ac:dyDescent="0.3">
      <c r="A50" s="95"/>
      <c r="B50" s="95"/>
      <c r="C50" s="95"/>
      <c r="D50" s="95"/>
      <c r="E50" s="95"/>
      <c r="F50" s="95"/>
      <c r="G50" s="95"/>
      <c r="H50" s="95"/>
      <c r="I50" s="95"/>
    </row>
    <row r="51" spans="1:9" x14ac:dyDescent="0.25">
      <c r="A51" s="139" t="s">
        <v>321</v>
      </c>
      <c r="B51" s="140"/>
      <c r="C51" s="145">
        <f ca="1">AVERAGE(B59:F68)</f>
        <v>50.9</v>
      </c>
    </row>
    <row r="52" spans="1:9" x14ac:dyDescent="0.25">
      <c r="A52" s="141" t="s">
        <v>317</v>
      </c>
      <c r="B52" s="142"/>
      <c r="C52" s="146">
        <f ca="1">STDEV(B59:F68)</f>
        <v>29.984519815588651</v>
      </c>
      <c r="E52" s="137"/>
    </row>
    <row r="53" spans="1:9" x14ac:dyDescent="0.25">
      <c r="A53" s="141" t="s">
        <v>318</v>
      </c>
      <c r="B53" s="142"/>
      <c r="C53" s="150">
        <v>0.8</v>
      </c>
    </row>
    <row r="54" spans="1:9" x14ac:dyDescent="0.25">
      <c r="A54" s="141" t="s">
        <v>319</v>
      </c>
      <c r="B54" s="142"/>
      <c r="C54" s="147">
        <f ca="1">COUNT(B59:F68)</f>
        <v>50</v>
      </c>
    </row>
    <row r="55" spans="1:9" x14ac:dyDescent="0.25">
      <c r="A55" s="141" t="s">
        <v>320</v>
      </c>
      <c r="B55" s="142"/>
      <c r="C55" s="146">
        <f ca="1">CONFIDENCE(1-C53,C52,C54)</f>
        <v>5.4343572051861111</v>
      </c>
    </row>
    <row r="56" spans="1:9" x14ac:dyDescent="0.25">
      <c r="A56" s="141" t="s">
        <v>315</v>
      </c>
      <c r="B56" s="142"/>
      <c r="C56" s="148">
        <f ca="1">C51-C55</f>
        <v>45.465642794813888</v>
      </c>
    </row>
    <row r="57" spans="1:9" ht="15.75" thickBot="1" x14ac:dyDescent="0.3">
      <c r="A57" s="143" t="s">
        <v>316</v>
      </c>
      <c r="B57" s="144"/>
      <c r="C57" s="149">
        <f ca="1">C51+C55</f>
        <v>56.334357205186109</v>
      </c>
    </row>
    <row r="59" spans="1:9" x14ac:dyDescent="0.25">
      <c r="A59" t="s">
        <v>322</v>
      </c>
      <c r="B59">
        <f ca="1">INT(100*RAND())</f>
        <v>80</v>
      </c>
      <c r="C59">
        <f t="shared" ref="C59:F59" ca="1" si="0">INT(100*RAND())</f>
        <v>63</v>
      </c>
      <c r="D59">
        <f t="shared" ca="1" si="0"/>
        <v>94</v>
      </c>
      <c r="E59">
        <f t="shared" ca="1" si="0"/>
        <v>29</v>
      </c>
      <c r="F59">
        <f t="shared" ca="1" si="0"/>
        <v>74</v>
      </c>
    </row>
    <row r="60" spans="1:9" x14ac:dyDescent="0.25">
      <c r="B60">
        <f t="shared" ref="B60:F68" ca="1" si="1">INT(100*RAND())</f>
        <v>74</v>
      </c>
      <c r="C60">
        <f t="shared" ca="1" si="1"/>
        <v>78</v>
      </c>
      <c r="D60">
        <f t="shared" ca="1" si="1"/>
        <v>19</v>
      </c>
      <c r="E60">
        <f t="shared" ca="1" si="1"/>
        <v>13</v>
      </c>
      <c r="F60">
        <f t="shared" ca="1" si="1"/>
        <v>40</v>
      </c>
    </row>
    <row r="61" spans="1:9" x14ac:dyDescent="0.25">
      <c r="B61">
        <f t="shared" ca="1" si="1"/>
        <v>8</v>
      </c>
      <c r="C61">
        <f t="shared" ca="1" si="1"/>
        <v>12</v>
      </c>
      <c r="D61">
        <f t="shared" ca="1" si="1"/>
        <v>39</v>
      </c>
      <c r="E61">
        <f t="shared" ca="1" si="1"/>
        <v>61</v>
      </c>
      <c r="F61">
        <f t="shared" ca="1" si="1"/>
        <v>70</v>
      </c>
    </row>
    <row r="62" spans="1:9" x14ac:dyDescent="0.25">
      <c r="B62">
        <f t="shared" ca="1" si="1"/>
        <v>83</v>
      </c>
      <c r="C62">
        <f t="shared" ca="1" si="1"/>
        <v>29</v>
      </c>
      <c r="D62">
        <f t="shared" ca="1" si="1"/>
        <v>37</v>
      </c>
      <c r="E62">
        <f t="shared" ca="1" si="1"/>
        <v>73</v>
      </c>
      <c r="F62">
        <f t="shared" ca="1" si="1"/>
        <v>67</v>
      </c>
    </row>
    <row r="63" spans="1:9" x14ac:dyDescent="0.25">
      <c r="B63">
        <f t="shared" ca="1" si="1"/>
        <v>4</v>
      </c>
      <c r="C63">
        <f t="shared" ca="1" si="1"/>
        <v>31</v>
      </c>
      <c r="D63">
        <f t="shared" ca="1" si="1"/>
        <v>4</v>
      </c>
      <c r="E63">
        <f t="shared" ca="1" si="1"/>
        <v>55</v>
      </c>
      <c r="F63">
        <f t="shared" ca="1" si="1"/>
        <v>48</v>
      </c>
    </row>
    <row r="64" spans="1:9" x14ac:dyDescent="0.25">
      <c r="B64">
        <f t="shared" ca="1" si="1"/>
        <v>97</v>
      </c>
      <c r="C64">
        <f t="shared" ca="1" si="1"/>
        <v>33</v>
      </c>
      <c r="D64">
        <f t="shared" ca="1" si="1"/>
        <v>90</v>
      </c>
      <c r="E64">
        <f t="shared" ca="1" si="1"/>
        <v>88</v>
      </c>
      <c r="F64">
        <f t="shared" ca="1" si="1"/>
        <v>79</v>
      </c>
    </row>
    <row r="65" spans="2:6" x14ac:dyDescent="0.25">
      <c r="B65">
        <f t="shared" ca="1" si="1"/>
        <v>59</v>
      </c>
      <c r="C65">
        <f t="shared" ca="1" si="1"/>
        <v>84</v>
      </c>
      <c r="D65">
        <f t="shared" ca="1" si="1"/>
        <v>88</v>
      </c>
      <c r="E65">
        <f t="shared" ca="1" si="1"/>
        <v>71</v>
      </c>
      <c r="F65">
        <f t="shared" ca="1" si="1"/>
        <v>13</v>
      </c>
    </row>
    <row r="66" spans="2:6" x14ac:dyDescent="0.25">
      <c r="B66">
        <f t="shared" ca="1" si="1"/>
        <v>18</v>
      </c>
      <c r="C66">
        <f t="shared" ca="1" si="1"/>
        <v>7</v>
      </c>
      <c r="D66">
        <f t="shared" ca="1" si="1"/>
        <v>63</v>
      </c>
      <c r="E66">
        <f t="shared" ca="1" si="1"/>
        <v>24</v>
      </c>
      <c r="F66">
        <f t="shared" ca="1" si="1"/>
        <v>10</v>
      </c>
    </row>
    <row r="67" spans="2:6" x14ac:dyDescent="0.25">
      <c r="B67">
        <f t="shared" ca="1" si="1"/>
        <v>81</v>
      </c>
      <c r="C67">
        <f t="shared" ca="1" si="1"/>
        <v>97</v>
      </c>
      <c r="D67">
        <f t="shared" ca="1" si="1"/>
        <v>65</v>
      </c>
      <c r="E67">
        <f t="shared" ca="1" si="1"/>
        <v>68</v>
      </c>
      <c r="F67">
        <f t="shared" ca="1" si="1"/>
        <v>6</v>
      </c>
    </row>
    <row r="68" spans="2:6" x14ac:dyDescent="0.25">
      <c r="B68">
        <f t="shared" ca="1" si="1"/>
        <v>53</v>
      </c>
      <c r="C68">
        <f t="shared" ca="1" si="1"/>
        <v>50</v>
      </c>
      <c r="D68">
        <f t="shared" ca="1" si="1"/>
        <v>4</v>
      </c>
      <c r="E68">
        <f t="shared" ca="1" si="1"/>
        <v>31</v>
      </c>
      <c r="F68">
        <f t="shared" ca="1" si="1"/>
        <v>81</v>
      </c>
    </row>
  </sheetData>
  <mergeCells count="3">
    <mergeCell ref="A3:I5"/>
    <mergeCell ref="A25:I27"/>
    <mergeCell ref="A46:I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B1" sqref="B1"/>
    </sheetView>
  </sheetViews>
  <sheetFormatPr defaultRowHeight="15" x14ac:dyDescent="0.25"/>
  <cols>
    <col min="1" max="1" width="18.5703125" customWidth="1"/>
    <col min="2" max="2" width="18.5703125" bestFit="1" customWidth="1"/>
    <col min="3" max="3" width="20.7109375" bestFit="1" customWidth="1"/>
    <col min="5" max="5" width="15.42578125" bestFit="1" customWidth="1"/>
    <col min="6" max="6" width="8.5703125" bestFit="1" customWidth="1"/>
    <col min="7" max="7" width="13.42578125" bestFit="1" customWidth="1"/>
    <col min="8" max="8" width="18.85546875" bestFit="1" customWidth="1"/>
  </cols>
  <sheetData>
    <row r="1" spans="1:8" ht="18.75" thickBot="1" x14ac:dyDescent="0.3">
      <c r="A1" s="265" t="s">
        <v>269</v>
      </c>
      <c r="B1" s="269"/>
    </row>
    <row r="3" spans="1:8" ht="15.75" x14ac:dyDescent="0.25">
      <c r="A3" s="243" t="s">
        <v>516</v>
      </c>
    </row>
    <row r="4" spans="1:8" ht="15.75" x14ac:dyDescent="0.25">
      <c r="A4" s="263" t="s">
        <v>513</v>
      </c>
      <c r="F4" s="201"/>
      <c r="H4" s="202"/>
    </row>
    <row r="5" spans="1:8" x14ac:dyDescent="0.25">
      <c r="F5" s="201"/>
      <c r="G5" s="201"/>
      <c r="H5" s="202"/>
    </row>
    <row r="8" spans="1:8" x14ac:dyDescent="0.25">
      <c r="F8" s="201"/>
      <c r="H8" s="202"/>
    </row>
    <row r="9" spans="1:8" x14ac:dyDescent="0.25">
      <c r="F9" s="201"/>
      <c r="G9" s="201"/>
      <c r="H9" s="202"/>
    </row>
    <row r="10" spans="1:8" x14ac:dyDescent="0.25">
      <c r="F10" s="201"/>
      <c r="G10" s="201"/>
      <c r="H10" s="202"/>
    </row>
    <row r="11" spans="1:8" x14ac:dyDescent="0.25">
      <c r="F11" s="201"/>
      <c r="H11" s="202"/>
    </row>
    <row r="12" spans="1:8" x14ac:dyDescent="0.25">
      <c r="F12" s="201"/>
      <c r="G12" s="201"/>
      <c r="H12" s="202"/>
    </row>
    <row r="13" spans="1:8" x14ac:dyDescent="0.25">
      <c r="F13" s="201"/>
      <c r="H13" s="202"/>
    </row>
    <row r="14" spans="1:8" x14ac:dyDescent="0.25">
      <c r="F14" s="201"/>
      <c r="H14" s="202"/>
    </row>
    <row r="15" spans="1:8" x14ac:dyDescent="0.25">
      <c r="F15" s="201"/>
      <c r="H15" s="202"/>
    </row>
    <row r="16" spans="1:8" x14ac:dyDescent="0.25">
      <c r="F16" s="201"/>
      <c r="G16" s="201"/>
      <c r="H16" s="202"/>
    </row>
    <row r="17" spans="6:8" x14ac:dyDescent="0.25">
      <c r="F17" s="201"/>
      <c r="G17" s="201"/>
      <c r="H17" s="202"/>
    </row>
    <row r="18" spans="6:8" x14ac:dyDescent="0.25">
      <c r="F18" s="201"/>
      <c r="G18" s="201"/>
      <c r="H18" s="202"/>
    </row>
    <row r="19" spans="6:8" x14ac:dyDescent="0.25">
      <c r="H19" s="202"/>
    </row>
    <row r="20" spans="6:8" x14ac:dyDescent="0.25">
      <c r="G20" s="201"/>
      <c r="H20" s="202"/>
    </row>
    <row r="21" spans="6:8" x14ac:dyDescent="0.25">
      <c r="F21" s="201"/>
      <c r="H21" s="202"/>
    </row>
    <row r="22" spans="6:8" x14ac:dyDescent="0.25">
      <c r="H22" s="202"/>
    </row>
    <row r="23" spans="6:8" x14ac:dyDescent="0.25">
      <c r="H23" s="202"/>
    </row>
    <row r="24" spans="6:8" x14ac:dyDescent="0.25">
      <c r="G24" s="201"/>
      <c r="H24" s="202"/>
    </row>
    <row r="25" spans="6:8" x14ac:dyDescent="0.25">
      <c r="H25" s="202"/>
    </row>
    <row r="26" spans="6:8" x14ac:dyDescent="0.25">
      <c r="F26" s="201"/>
      <c r="G26" s="201"/>
      <c r="H26" s="202"/>
    </row>
    <row r="27" spans="6:8" x14ac:dyDescent="0.25">
      <c r="F27" s="201"/>
      <c r="G27" s="201"/>
      <c r="H27" s="202"/>
    </row>
    <row r="28" spans="6:8" x14ac:dyDescent="0.25">
      <c r="F28" s="201"/>
      <c r="H28" s="202"/>
    </row>
    <row r="29" spans="6:8" x14ac:dyDescent="0.25">
      <c r="H29" s="202"/>
    </row>
    <row r="30" spans="6:8" x14ac:dyDescent="0.25">
      <c r="H30" s="202"/>
    </row>
    <row r="31" spans="6:8" x14ac:dyDescent="0.25">
      <c r="F31" s="201"/>
      <c r="G31" s="201"/>
      <c r="H31" s="202"/>
    </row>
    <row r="32" spans="6:8" x14ac:dyDescent="0.25">
      <c r="F32" s="201"/>
      <c r="G32" s="201"/>
      <c r="H32" s="202"/>
    </row>
    <row r="33" spans="6:8" x14ac:dyDescent="0.25">
      <c r="F33" s="201"/>
      <c r="G33" s="201"/>
      <c r="H33" s="202"/>
    </row>
    <row r="34" spans="6:8" x14ac:dyDescent="0.25">
      <c r="F34" s="201"/>
      <c r="G34" s="201"/>
      <c r="H34" s="202"/>
    </row>
    <row r="35" spans="6:8" x14ac:dyDescent="0.25">
      <c r="F35" s="201"/>
      <c r="G35" s="201"/>
      <c r="H35" s="202"/>
    </row>
    <row r="36" spans="6:8" x14ac:dyDescent="0.25">
      <c r="H36" s="202"/>
    </row>
    <row r="37" spans="6:8" x14ac:dyDescent="0.25">
      <c r="F37" s="201"/>
      <c r="G37" s="201"/>
      <c r="H37" s="202"/>
    </row>
    <row r="38" spans="6:8" x14ac:dyDescent="0.25">
      <c r="F38" s="201"/>
      <c r="G38" s="201"/>
      <c r="H38" s="202"/>
    </row>
    <row r="39" spans="6:8" x14ac:dyDescent="0.25">
      <c r="F39" s="201"/>
      <c r="G39" s="201"/>
      <c r="H39" s="202"/>
    </row>
    <row r="40" spans="6:8" x14ac:dyDescent="0.25">
      <c r="F40" s="201"/>
      <c r="G40" s="201"/>
      <c r="H40" s="202"/>
    </row>
    <row r="41" spans="6:8" x14ac:dyDescent="0.25">
      <c r="F41" s="201"/>
      <c r="G41" s="201"/>
      <c r="H41" s="202"/>
    </row>
    <row r="42" spans="6:8" x14ac:dyDescent="0.25">
      <c r="F42" s="201"/>
      <c r="H42" s="202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A1:H42"/>
  <sheetViews>
    <sheetView showGridLines="0" workbookViewId="0">
      <selection activeCell="B1" sqref="B1"/>
    </sheetView>
  </sheetViews>
  <sheetFormatPr defaultRowHeight="15" x14ac:dyDescent="0.25"/>
  <cols>
    <col min="1" max="1" width="18.5703125" customWidth="1"/>
    <col min="2" max="2" width="14.28515625" bestFit="1" customWidth="1"/>
    <col min="3" max="3" width="13.85546875" bestFit="1" customWidth="1"/>
    <col min="5" max="5" width="15.42578125" bestFit="1" customWidth="1"/>
    <col min="6" max="6" width="8.5703125" bestFit="1" customWidth="1"/>
    <col min="7" max="7" width="13.42578125" bestFit="1" customWidth="1"/>
    <col min="8" max="8" width="18.85546875" bestFit="1" customWidth="1"/>
  </cols>
  <sheetData>
    <row r="1" spans="1:8" ht="18.75" thickBot="1" x14ac:dyDescent="0.3">
      <c r="A1" s="265" t="s">
        <v>269</v>
      </c>
      <c r="B1" s="269"/>
    </row>
    <row r="3" spans="1:8" ht="15.75" x14ac:dyDescent="0.25">
      <c r="A3" s="243" t="s">
        <v>517</v>
      </c>
    </row>
    <row r="4" spans="1:8" x14ac:dyDescent="0.25">
      <c r="F4" s="201"/>
      <c r="H4" s="202"/>
    </row>
    <row r="5" spans="1:8" x14ac:dyDescent="0.25">
      <c r="F5" s="201"/>
      <c r="G5" s="201"/>
      <c r="H5" s="202"/>
    </row>
    <row r="7" spans="1:8" x14ac:dyDescent="0.25">
      <c r="B7" t="s">
        <v>347</v>
      </c>
      <c r="C7" t="s">
        <v>348</v>
      </c>
      <c r="D7" t="s">
        <v>349</v>
      </c>
      <c r="E7" t="s">
        <v>350</v>
      </c>
      <c r="F7" t="s">
        <v>351</v>
      </c>
      <c r="G7" t="s">
        <v>352</v>
      </c>
      <c r="H7" t="s">
        <v>353</v>
      </c>
    </row>
    <row r="8" spans="1:8" x14ac:dyDescent="0.25">
      <c r="B8" t="s">
        <v>354</v>
      </c>
      <c r="C8" t="s">
        <v>355</v>
      </c>
      <c r="D8" t="s">
        <v>356</v>
      </c>
      <c r="E8" t="s">
        <v>357</v>
      </c>
      <c r="F8" s="201">
        <v>2000</v>
      </c>
      <c r="G8">
        <v>0</v>
      </c>
      <c r="H8" s="202">
        <v>34182</v>
      </c>
    </row>
    <row r="9" spans="1:8" x14ac:dyDescent="0.25">
      <c r="B9" t="s">
        <v>358</v>
      </c>
      <c r="C9" t="s">
        <v>359</v>
      </c>
      <c r="D9" t="s">
        <v>360</v>
      </c>
      <c r="E9" t="s">
        <v>361</v>
      </c>
      <c r="F9" s="201">
        <v>4500</v>
      </c>
      <c r="G9" s="201">
        <v>3000</v>
      </c>
      <c r="H9" s="202">
        <v>32283</v>
      </c>
    </row>
    <row r="10" spans="1:8" x14ac:dyDescent="0.25">
      <c r="B10" t="s">
        <v>362</v>
      </c>
      <c r="C10" t="s">
        <v>363</v>
      </c>
      <c r="D10" t="s">
        <v>360</v>
      </c>
      <c r="E10" t="s">
        <v>364</v>
      </c>
      <c r="F10" s="201">
        <v>1300</v>
      </c>
      <c r="G10" s="201">
        <v>2000</v>
      </c>
      <c r="H10" s="202">
        <v>29427</v>
      </c>
    </row>
    <row r="11" spans="1:8" x14ac:dyDescent="0.25">
      <c r="B11" t="s">
        <v>365</v>
      </c>
      <c r="C11" t="s">
        <v>366</v>
      </c>
      <c r="D11" t="s">
        <v>356</v>
      </c>
      <c r="E11" t="s">
        <v>367</v>
      </c>
      <c r="F11" s="201">
        <v>2000</v>
      </c>
      <c r="G11">
        <v>0</v>
      </c>
      <c r="H11" s="202">
        <v>33179</v>
      </c>
    </row>
    <row r="12" spans="1:8" x14ac:dyDescent="0.25">
      <c r="B12" t="s">
        <v>368</v>
      </c>
      <c r="C12" t="s">
        <v>369</v>
      </c>
      <c r="D12" t="s">
        <v>360</v>
      </c>
      <c r="E12" t="s">
        <v>370</v>
      </c>
      <c r="F12" s="201">
        <v>1000</v>
      </c>
      <c r="G12" s="201">
        <v>1800</v>
      </c>
      <c r="H12" s="202">
        <v>34378</v>
      </c>
    </row>
    <row r="13" spans="1:8" x14ac:dyDescent="0.25">
      <c r="B13" t="s">
        <v>371</v>
      </c>
      <c r="C13" t="s">
        <v>372</v>
      </c>
      <c r="D13" t="s">
        <v>356</v>
      </c>
      <c r="E13" t="s">
        <v>357</v>
      </c>
      <c r="F13" s="201">
        <v>3500</v>
      </c>
      <c r="G13">
        <v>0</v>
      </c>
      <c r="H13" s="202">
        <v>35318</v>
      </c>
    </row>
    <row r="14" spans="1:8" x14ac:dyDescent="0.25">
      <c r="B14" t="s">
        <v>373</v>
      </c>
      <c r="C14" t="s">
        <v>374</v>
      </c>
      <c r="D14" t="s">
        <v>356</v>
      </c>
      <c r="E14" t="s">
        <v>364</v>
      </c>
      <c r="F14" s="201">
        <v>2500</v>
      </c>
      <c r="G14">
        <v>0</v>
      </c>
      <c r="H14" s="202">
        <v>34806</v>
      </c>
    </row>
    <row r="15" spans="1:8" x14ac:dyDescent="0.25">
      <c r="B15" t="s">
        <v>375</v>
      </c>
      <c r="C15" t="s">
        <v>376</v>
      </c>
      <c r="D15" t="s">
        <v>360</v>
      </c>
      <c r="E15" t="s">
        <v>364</v>
      </c>
      <c r="F15" s="201">
        <v>1000</v>
      </c>
      <c r="G15">
        <v>0</v>
      </c>
      <c r="H15" s="202">
        <v>29675</v>
      </c>
    </row>
    <row r="16" spans="1:8" x14ac:dyDescent="0.25">
      <c r="B16" t="s">
        <v>377</v>
      </c>
      <c r="C16" t="s">
        <v>378</v>
      </c>
      <c r="D16" t="s">
        <v>360</v>
      </c>
      <c r="E16" t="s">
        <v>364</v>
      </c>
      <c r="F16" s="201">
        <v>3000</v>
      </c>
      <c r="G16" s="201">
        <v>3600</v>
      </c>
      <c r="H16" s="202">
        <v>35525</v>
      </c>
    </row>
    <row r="17" spans="2:8" x14ac:dyDescent="0.25">
      <c r="B17" t="s">
        <v>379</v>
      </c>
      <c r="C17" t="s">
        <v>380</v>
      </c>
      <c r="D17" t="s">
        <v>360</v>
      </c>
      <c r="E17" t="s">
        <v>364</v>
      </c>
      <c r="F17" s="201">
        <v>1500</v>
      </c>
      <c r="G17" s="201">
        <v>1700</v>
      </c>
      <c r="H17" s="202">
        <v>37179</v>
      </c>
    </row>
    <row r="18" spans="2:8" x14ac:dyDescent="0.25">
      <c r="B18" t="s">
        <v>381</v>
      </c>
      <c r="C18" t="s">
        <v>382</v>
      </c>
      <c r="D18" t="s">
        <v>360</v>
      </c>
      <c r="E18" t="s">
        <v>364</v>
      </c>
      <c r="F18" s="201">
        <v>1800</v>
      </c>
      <c r="G18" s="201">
        <v>2500</v>
      </c>
      <c r="H18" s="202">
        <v>37811</v>
      </c>
    </row>
    <row r="19" spans="2:8" x14ac:dyDescent="0.25">
      <c r="B19" t="s">
        <v>383</v>
      </c>
      <c r="C19" t="s">
        <v>384</v>
      </c>
      <c r="D19" t="s">
        <v>356</v>
      </c>
      <c r="E19" t="s">
        <v>370</v>
      </c>
      <c r="F19">
        <v>890</v>
      </c>
      <c r="G19">
        <v>230</v>
      </c>
      <c r="H19" s="202">
        <v>36140</v>
      </c>
    </row>
    <row r="20" spans="2:8" x14ac:dyDescent="0.25">
      <c r="B20" t="s">
        <v>385</v>
      </c>
      <c r="C20" t="s">
        <v>386</v>
      </c>
      <c r="D20" t="s">
        <v>356</v>
      </c>
      <c r="E20" t="s">
        <v>364</v>
      </c>
      <c r="F20">
        <v>720</v>
      </c>
      <c r="G20" s="201">
        <v>1200</v>
      </c>
      <c r="H20" s="202">
        <v>34218</v>
      </c>
    </row>
    <row r="21" spans="2:8" x14ac:dyDescent="0.25">
      <c r="B21" t="s">
        <v>387</v>
      </c>
      <c r="C21" t="s">
        <v>388</v>
      </c>
      <c r="D21" t="s">
        <v>356</v>
      </c>
      <c r="E21" t="s">
        <v>357</v>
      </c>
      <c r="F21" s="201">
        <v>1250</v>
      </c>
      <c r="G21">
        <v>750</v>
      </c>
      <c r="H21" s="202">
        <v>36345</v>
      </c>
    </row>
    <row r="22" spans="2:8" x14ac:dyDescent="0.25">
      <c r="B22" t="s">
        <v>389</v>
      </c>
      <c r="C22" t="s">
        <v>390</v>
      </c>
      <c r="D22" t="s">
        <v>360</v>
      </c>
      <c r="E22" t="s">
        <v>357</v>
      </c>
      <c r="F22">
        <v>630</v>
      </c>
      <c r="G22">
        <v>630</v>
      </c>
      <c r="H22" s="202">
        <v>38099</v>
      </c>
    </row>
    <row r="23" spans="2:8" x14ac:dyDescent="0.25">
      <c r="B23" t="s">
        <v>391</v>
      </c>
      <c r="C23" t="s">
        <v>392</v>
      </c>
      <c r="D23" t="s">
        <v>356</v>
      </c>
      <c r="E23" t="s">
        <v>361</v>
      </c>
      <c r="F23">
        <v>970</v>
      </c>
      <c r="G23">
        <v>220</v>
      </c>
      <c r="H23" s="202">
        <v>33392</v>
      </c>
    </row>
    <row r="24" spans="2:8" x14ac:dyDescent="0.25">
      <c r="B24" t="s">
        <v>393</v>
      </c>
      <c r="C24" t="s">
        <v>394</v>
      </c>
      <c r="D24" t="s">
        <v>360</v>
      </c>
      <c r="E24" t="s">
        <v>367</v>
      </c>
      <c r="F24">
        <v>420</v>
      </c>
      <c r="G24" s="201">
        <v>2230</v>
      </c>
      <c r="H24" s="202">
        <v>36025</v>
      </c>
    </row>
    <row r="25" spans="2:8" x14ac:dyDescent="0.25">
      <c r="B25" t="s">
        <v>395</v>
      </c>
      <c r="C25" t="s">
        <v>396</v>
      </c>
      <c r="D25" t="s">
        <v>360</v>
      </c>
      <c r="E25" t="s">
        <v>364</v>
      </c>
      <c r="F25">
        <v>940</v>
      </c>
      <c r="G25">
        <v>700</v>
      </c>
      <c r="H25" s="202">
        <v>36554</v>
      </c>
    </row>
    <row r="26" spans="2:8" x14ac:dyDescent="0.25">
      <c r="B26" t="s">
        <v>397</v>
      </c>
      <c r="C26" t="s">
        <v>398</v>
      </c>
      <c r="D26" t="s">
        <v>360</v>
      </c>
      <c r="E26" t="s">
        <v>357</v>
      </c>
      <c r="F26" s="201">
        <v>1400</v>
      </c>
      <c r="G26" s="201">
        <v>1300</v>
      </c>
      <c r="H26" s="202">
        <v>35642</v>
      </c>
    </row>
    <row r="27" spans="2:8" x14ac:dyDescent="0.25">
      <c r="B27" t="s">
        <v>399</v>
      </c>
      <c r="C27" t="s">
        <v>400</v>
      </c>
      <c r="D27" t="s">
        <v>360</v>
      </c>
      <c r="E27" t="s">
        <v>370</v>
      </c>
      <c r="F27" s="201">
        <v>1900</v>
      </c>
      <c r="G27" s="201">
        <v>1900</v>
      </c>
      <c r="H27" s="202">
        <v>33695</v>
      </c>
    </row>
    <row r="28" spans="2:8" x14ac:dyDescent="0.25">
      <c r="B28" t="s">
        <v>401</v>
      </c>
      <c r="C28" t="s">
        <v>402</v>
      </c>
      <c r="D28" t="s">
        <v>360</v>
      </c>
      <c r="E28" t="s">
        <v>370</v>
      </c>
      <c r="F28" s="201">
        <v>2300</v>
      </c>
      <c r="G28">
        <v>290</v>
      </c>
      <c r="H28" s="202">
        <v>34603</v>
      </c>
    </row>
    <row r="29" spans="2:8" x14ac:dyDescent="0.25">
      <c r="B29" t="s">
        <v>371</v>
      </c>
      <c r="C29" t="s">
        <v>403</v>
      </c>
      <c r="D29" t="s">
        <v>360</v>
      </c>
      <c r="E29" t="s">
        <v>367</v>
      </c>
      <c r="F29">
        <v>800</v>
      </c>
      <c r="G29">
        <v>635</v>
      </c>
      <c r="H29" s="202">
        <v>34763</v>
      </c>
    </row>
    <row r="30" spans="2:8" x14ac:dyDescent="0.25">
      <c r="B30" t="s">
        <v>404</v>
      </c>
      <c r="C30" t="s">
        <v>405</v>
      </c>
      <c r="D30" t="s">
        <v>360</v>
      </c>
      <c r="E30" t="s">
        <v>367</v>
      </c>
      <c r="F30">
        <v>970</v>
      </c>
      <c r="G30">
        <v>380</v>
      </c>
      <c r="H30" s="202">
        <v>32093</v>
      </c>
    </row>
    <row r="31" spans="2:8" x14ac:dyDescent="0.25">
      <c r="B31" t="s">
        <v>406</v>
      </c>
      <c r="C31" t="s">
        <v>407</v>
      </c>
      <c r="D31" t="s">
        <v>360</v>
      </c>
      <c r="E31" t="s">
        <v>361</v>
      </c>
      <c r="F31" s="201">
        <v>1500</v>
      </c>
      <c r="G31" s="201">
        <v>4200</v>
      </c>
      <c r="H31" s="202">
        <v>32348</v>
      </c>
    </row>
    <row r="32" spans="2:8" x14ac:dyDescent="0.25">
      <c r="B32" t="s">
        <v>408</v>
      </c>
      <c r="C32" t="s">
        <v>409</v>
      </c>
      <c r="D32" t="s">
        <v>360</v>
      </c>
      <c r="E32" t="s">
        <v>361</v>
      </c>
      <c r="F32" s="201">
        <v>1900</v>
      </c>
      <c r="G32" s="201">
        <v>3000</v>
      </c>
      <c r="H32" s="202">
        <v>33952</v>
      </c>
    </row>
    <row r="33" spans="2:8" x14ac:dyDescent="0.25">
      <c r="B33" t="s">
        <v>410</v>
      </c>
      <c r="C33" t="s">
        <v>411</v>
      </c>
      <c r="D33" t="s">
        <v>356</v>
      </c>
      <c r="E33" t="s">
        <v>364</v>
      </c>
      <c r="F33" s="201">
        <v>2300</v>
      </c>
      <c r="G33" s="201">
        <v>1000</v>
      </c>
      <c r="H33" s="202">
        <v>34331</v>
      </c>
    </row>
    <row r="34" spans="2:8" x14ac:dyDescent="0.25">
      <c r="B34" t="s">
        <v>412</v>
      </c>
      <c r="C34" t="s">
        <v>413</v>
      </c>
      <c r="D34" t="s">
        <v>356</v>
      </c>
      <c r="E34" t="s">
        <v>364</v>
      </c>
      <c r="F34" s="201">
        <v>1800</v>
      </c>
      <c r="G34" s="201">
        <v>2000</v>
      </c>
      <c r="H34" s="202">
        <v>33578</v>
      </c>
    </row>
    <row r="35" spans="2:8" x14ac:dyDescent="0.25">
      <c r="B35" t="s">
        <v>414</v>
      </c>
      <c r="C35" t="s">
        <v>415</v>
      </c>
      <c r="D35" t="s">
        <v>356</v>
      </c>
      <c r="E35" t="s">
        <v>361</v>
      </c>
      <c r="F35" s="201">
        <v>2400</v>
      </c>
      <c r="G35" s="201">
        <v>1850</v>
      </c>
      <c r="H35" s="202">
        <v>34048</v>
      </c>
    </row>
    <row r="36" spans="2:8" x14ac:dyDescent="0.25">
      <c r="B36" t="s">
        <v>416</v>
      </c>
      <c r="C36" t="s">
        <v>417</v>
      </c>
      <c r="D36" t="s">
        <v>356</v>
      </c>
      <c r="E36" t="s">
        <v>367</v>
      </c>
      <c r="F36">
        <v>920</v>
      </c>
      <c r="G36">
        <v>580</v>
      </c>
      <c r="H36" s="202">
        <v>31133</v>
      </c>
    </row>
    <row r="37" spans="2:8" x14ac:dyDescent="0.25">
      <c r="B37" t="s">
        <v>418</v>
      </c>
      <c r="C37" t="s">
        <v>419</v>
      </c>
      <c r="D37" t="s">
        <v>360</v>
      </c>
      <c r="E37" t="s">
        <v>367</v>
      </c>
      <c r="F37" s="201">
        <v>2700</v>
      </c>
      <c r="G37" s="201">
        <v>1650</v>
      </c>
      <c r="H37" s="202">
        <v>32450</v>
      </c>
    </row>
    <row r="38" spans="2:8" x14ac:dyDescent="0.25">
      <c r="B38" t="s">
        <v>420</v>
      </c>
      <c r="C38" t="s">
        <v>421</v>
      </c>
      <c r="D38" t="s">
        <v>356</v>
      </c>
      <c r="E38" t="s">
        <v>370</v>
      </c>
      <c r="F38" s="201">
        <v>1700</v>
      </c>
      <c r="G38" s="201">
        <v>1500</v>
      </c>
      <c r="H38" s="202">
        <v>30804</v>
      </c>
    </row>
    <row r="39" spans="2:8" x14ac:dyDescent="0.25">
      <c r="B39" t="s">
        <v>422</v>
      </c>
      <c r="C39" t="s">
        <v>423</v>
      </c>
      <c r="D39" t="s">
        <v>360</v>
      </c>
      <c r="E39" t="s">
        <v>370</v>
      </c>
      <c r="F39" s="201">
        <v>1900</v>
      </c>
      <c r="G39" s="201">
        <v>1200</v>
      </c>
      <c r="H39" s="202">
        <v>29943</v>
      </c>
    </row>
    <row r="40" spans="2:8" x14ac:dyDescent="0.25">
      <c r="B40" t="s">
        <v>424</v>
      </c>
      <c r="C40" t="s">
        <v>425</v>
      </c>
      <c r="D40" t="s">
        <v>360</v>
      </c>
      <c r="E40" t="s">
        <v>357</v>
      </c>
      <c r="F40" s="201">
        <v>2100</v>
      </c>
      <c r="G40" s="201">
        <v>3700</v>
      </c>
      <c r="H40" s="202">
        <v>33985</v>
      </c>
    </row>
    <row r="41" spans="2:8" x14ac:dyDescent="0.25">
      <c r="B41" t="s">
        <v>426</v>
      </c>
      <c r="C41" t="s">
        <v>427</v>
      </c>
      <c r="D41" t="s">
        <v>360</v>
      </c>
      <c r="E41" t="s">
        <v>357</v>
      </c>
      <c r="F41" s="201">
        <v>2600</v>
      </c>
      <c r="G41" s="201">
        <v>2900</v>
      </c>
      <c r="H41" s="202">
        <v>34470</v>
      </c>
    </row>
    <row r="42" spans="2:8" x14ac:dyDescent="0.25">
      <c r="B42" t="s">
        <v>428</v>
      </c>
      <c r="C42" t="s">
        <v>429</v>
      </c>
      <c r="D42" t="s">
        <v>356</v>
      </c>
      <c r="E42" t="s">
        <v>367</v>
      </c>
      <c r="F42" s="201">
        <v>1100</v>
      </c>
      <c r="G42">
        <v>850</v>
      </c>
      <c r="H42" s="202">
        <v>32334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38"/>
  <sheetViews>
    <sheetView showGridLines="0" workbookViewId="0">
      <selection activeCell="B1" sqref="B1"/>
    </sheetView>
  </sheetViews>
  <sheetFormatPr defaultRowHeight="12.75" x14ac:dyDescent="0.2"/>
  <cols>
    <col min="1" max="3" width="15.7109375" style="100" customWidth="1"/>
    <col min="4" max="4" width="17.5703125" style="100" customWidth="1"/>
    <col min="5" max="5" width="15.7109375" style="100" customWidth="1"/>
    <col min="6" max="6" width="11.5703125" style="100" customWidth="1"/>
    <col min="7" max="16384" width="9.140625" style="100"/>
  </cols>
  <sheetData>
    <row r="1" spans="1:9" ht="18.75" thickBot="1" x14ac:dyDescent="0.3">
      <c r="A1" s="247" t="s">
        <v>268</v>
      </c>
      <c r="B1" s="269"/>
    </row>
    <row r="3" spans="1:9" ht="15.75" x14ac:dyDescent="0.25">
      <c r="A3" s="249" t="s">
        <v>494</v>
      </c>
      <c r="B3" s="251"/>
      <c r="C3" s="251"/>
      <c r="D3" s="250"/>
      <c r="E3" s="250"/>
    </row>
    <row r="4" spans="1:9" ht="15" x14ac:dyDescent="0.25">
      <c r="A4"/>
      <c r="B4"/>
      <c r="C4" s="208"/>
    </row>
    <row r="5" spans="1:9" ht="15" x14ac:dyDescent="0.25">
      <c r="A5" t="s">
        <v>432</v>
      </c>
      <c r="B5"/>
      <c r="C5"/>
    </row>
    <row r="6" spans="1:9" ht="15" x14ac:dyDescent="0.25">
      <c r="A6"/>
      <c r="B6"/>
      <c r="C6"/>
    </row>
    <row r="7" spans="1:9" ht="15" x14ac:dyDescent="0.25">
      <c r="A7" s="210" t="s">
        <v>297</v>
      </c>
      <c r="B7" s="210" t="s">
        <v>298</v>
      </c>
      <c r="C7" s="211" t="s">
        <v>434</v>
      </c>
      <c r="D7" s="211" t="s">
        <v>433</v>
      </c>
      <c r="E7" s="211" t="s">
        <v>434</v>
      </c>
    </row>
    <row r="8" spans="1:9" ht="15" x14ac:dyDescent="0.25">
      <c r="A8" s="212">
        <v>234</v>
      </c>
      <c r="B8" s="212">
        <v>256</v>
      </c>
      <c r="C8" s="209">
        <f>B8/A8-1</f>
        <v>9.4017094017094127E-2</v>
      </c>
      <c r="D8" s="213">
        <v>241</v>
      </c>
      <c r="E8" s="209">
        <f>D8/B8-1</f>
        <v>-5.859375E-2</v>
      </c>
    </row>
    <row r="9" spans="1:9" ht="15" x14ac:dyDescent="0.25">
      <c r="A9"/>
      <c r="B9"/>
      <c r="C9"/>
    </row>
    <row r="10" spans="1:9" ht="15" x14ac:dyDescent="0.25">
      <c r="A10" t="s">
        <v>435</v>
      </c>
      <c r="C10"/>
      <c r="D10"/>
      <c r="E10" s="214"/>
    </row>
    <row r="11" spans="1:9" ht="15" x14ac:dyDescent="0.25">
      <c r="A11"/>
      <c r="B11"/>
      <c r="C11"/>
    </row>
    <row r="12" spans="1:9" ht="15" x14ac:dyDescent="0.2">
      <c r="A12" s="249" t="s">
        <v>495</v>
      </c>
      <c r="B12" s="249"/>
      <c r="C12" s="249"/>
      <c r="D12" s="249"/>
      <c r="E12" s="249"/>
      <c r="F12" s="249"/>
      <c r="G12" s="249"/>
      <c r="H12" s="250"/>
      <c r="I12" s="250"/>
    </row>
    <row r="13" spans="1:9" ht="15" x14ac:dyDescent="0.25">
      <c r="A13"/>
      <c r="B13"/>
      <c r="C13"/>
    </row>
    <row r="14" spans="1:9" ht="15" x14ac:dyDescent="0.25">
      <c r="A14" t="s">
        <v>436</v>
      </c>
      <c r="B14"/>
      <c r="C14" s="134">
        <v>10</v>
      </c>
    </row>
    <row r="15" spans="1:9" ht="15" x14ac:dyDescent="0.25">
      <c r="A15"/>
      <c r="B15"/>
      <c r="C15"/>
    </row>
    <row r="16" spans="1:9" ht="15" x14ac:dyDescent="0.25">
      <c r="A16" t="s">
        <v>437</v>
      </c>
      <c r="B16"/>
      <c r="C16" s="215"/>
    </row>
    <row r="17" spans="1:5" ht="15" x14ac:dyDescent="0.25">
      <c r="A17"/>
      <c r="B17"/>
      <c r="C17"/>
    </row>
    <row r="18" spans="1:5" ht="15" x14ac:dyDescent="0.2">
      <c r="A18" s="249" t="s">
        <v>496</v>
      </c>
      <c r="B18" s="249"/>
      <c r="C18" s="249"/>
      <c r="D18" s="252"/>
    </row>
    <row r="19" spans="1:5" x14ac:dyDescent="0.2">
      <c r="A19" s="102"/>
      <c r="B19" s="102"/>
      <c r="C19" s="102"/>
      <c r="D19" s="102"/>
    </row>
    <row r="20" spans="1:5" x14ac:dyDescent="0.2">
      <c r="A20" s="111" t="s">
        <v>158</v>
      </c>
      <c r="B20" s="111" t="s">
        <v>159</v>
      </c>
      <c r="C20" s="111" t="s">
        <v>52</v>
      </c>
      <c r="D20" s="111" t="s">
        <v>54</v>
      </c>
    </row>
    <row r="21" spans="1:5" ht="15" x14ac:dyDescent="0.25">
      <c r="A21" s="112" t="s">
        <v>160</v>
      </c>
      <c r="B21" s="113">
        <v>1.2</v>
      </c>
      <c r="C21" s="114">
        <v>3</v>
      </c>
      <c r="D21" s="253"/>
    </row>
    <row r="22" spans="1:5" x14ac:dyDescent="0.2">
      <c r="A22" s="115" t="s">
        <v>161</v>
      </c>
      <c r="B22" s="113">
        <v>0.5</v>
      </c>
      <c r="C22" s="114">
        <v>6</v>
      </c>
      <c r="D22" s="254"/>
    </row>
    <row r="23" spans="1:5" ht="15" x14ac:dyDescent="0.25">
      <c r="A23" s="112" t="s">
        <v>162</v>
      </c>
      <c r="B23" s="113">
        <v>2.5</v>
      </c>
      <c r="C23" s="114">
        <v>3</v>
      </c>
      <c r="D23" s="253"/>
    </row>
    <row r="24" spans="1:5" ht="15" x14ac:dyDescent="0.25">
      <c r="A24" s="112" t="s">
        <v>163</v>
      </c>
      <c r="B24" s="113">
        <v>3.2</v>
      </c>
      <c r="C24" s="114">
        <v>4</v>
      </c>
      <c r="D24" s="253"/>
    </row>
    <row r="25" spans="1:5" ht="15" x14ac:dyDescent="0.25">
      <c r="A25" s="112" t="s">
        <v>164</v>
      </c>
      <c r="B25" s="113">
        <v>3</v>
      </c>
      <c r="C25" s="114">
        <v>5</v>
      </c>
      <c r="D25" s="253"/>
    </row>
    <row r="26" spans="1:5" ht="15" x14ac:dyDescent="0.25">
      <c r="A26" s="112" t="s">
        <v>165</v>
      </c>
      <c r="B26" s="113">
        <v>2.8</v>
      </c>
      <c r="C26" s="114">
        <v>2</v>
      </c>
      <c r="D26" s="253"/>
    </row>
    <row r="27" spans="1:5" ht="15" x14ac:dyDescent="0.25">
      <c r="A27" s="112" t="s">
        <v>166</v>
      </c>
      <c r="B27" s="113">
        <v>4.3</v>
      </c>
      <c r="C27" s="114">
        <v>4</v>
      </c>
      <c r="D27" s="253"/>
    </row>
    <row r="29" spans="1:5" x14ac:dyDescent="0.2">
      <c r="A29" s="102"/>
    </row>
    <row r="30" spans="1:5" ht="15" x14ac:dyDescent="0.2">
      <c r="A30" s="249" t="s">
        <v>497</v>
      </c>
      <c r="B30" s="249"/>
      <c r="C30" s="249"/>
      <c r="D30" s="249"/>
      <c r="E30" s="250"/>
    </row>
    <row r="31" spans="1:5" x14ac:dyDescent="0.2">
      <c r="A31" s="102"/>
      <c r="B31" s="102"/>
      <c r="C31" s="102"/>
      <c r="D31" s="102"/>
    </row>
    <row r="32" spans="1:5" x14ac:dyDescent="0.2">
      <c r="A32" s="117" t="s">
        <v>1</v>
      </c>
      <c r="B32" s="117" t="s">
        <v>159</v>
      </c>
      <c r="C32" s="117" t="s">
        <v>167</v>
      </c>
      <c r="D32" s="117" t="s">
        <v>300</v>
      </c>
    </row>
    <row r="33" spans="1:4" ht="15" x14ac:dyDescent="0.25">
      <c r="A33" s="118" t="s">
        <v>168</v>
      </c>
      <c r="B33" s="113">
        <v>998</v>
      </c>
      <c r="C33" s="114">
        <v>5</v>
      </c>
      <c r="D33" s="253"/>
    </row>
    <row r="34" spans="1:4" x14ac:dyDescent="0.2">
      <c r="A34" s="119" t="s">
        <v>169</v>
      </c>
      <c r="B34" s="113">
        <v>153</v>
      </c>
      <c r="C34" s="114">
        <v>3</v>
      </c>
      <c r="D34" s="254"/>
    </row>
    <row r="35" spans="1:4" ht="15" x14ac:dyDescent="0.25">
      <c r="A35" s="118" t="s">
        <v>170</v>
      </c>
      <c r="B35" s="113">
        <v>142</v>
      </c>
      <c r="C35" s="114">
        <v>2</v>
      </c>
      <c r="D35" s="253"/>
    </row>
    <row r="36" spans="1:4" ht="15" x14ac:dyDescent="0.25">
      <c r="A36" s="118" t="s">
        <v>171</v>
      </c>
      <c r="B36" s="113">
        <v>570</v>
      </c>
      <c r="C36" s="114">
        <v>4</v>
      </c>
      <c r="D36" s="253"/>
    </row>
    <row r="37" spans="1:4" ht="15" x14ac:dyDescent="0.25">
      <c r="A37" s="118" t="s">
        <v>172</v>
      </c>
      <c r="B37" s="113">
        <v>360</v>
      </c>
      <c r="C37" s="114">
        <v>3</v>
      </c>
      <c r="D37" s="253"/>
    </row>
    <row r="38" spans="1:4" ht="15" x14ac:dyDescent="0.25">
      <c r="A38" s="118" t="s">
        <v>173</v>
      </c>
      <c r="B38" s="113">
        <v>120</v>
      </c>
      <c r="C38" s="114">
        <v>2</v>
      </c>
      <c r="D38" s="253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8"/>
  <dimension ref="A1:D25"/>
  <sheetViews>
    <sheetView showGridLines="0" workbookViewId="0">
      <selection activeCell="B1" sqref="B1"/>
    </sheetView>
  </sheetViews>
  <sheetFormatPr defaultRowHeight="12.75" x14ac:dyDescent="0.2"/>
  <cols>
    <col min="1" max="1" width="19.7109375" style="100" customWidth="1"/>
    <col min="2" max="2" width="20.140625" style="100" bestFit="1" customWidth="1"/>
    <col min="3" max="3" width="15.7109375" style="100" customWidth="1"/>
    <col min="4" max="4" width="21.140625" style="100" customWidth="1"/>
    <col min="5" max="256" width="9.140625" style="100"/>
    <col min="257" max="257" width="11.7109375" style="100" customWidth="1"/>
    <col min="258" max="258" width="16.7109375" style="100" customWidth="1"/>
    <col min="259" max="259" width="15.7109375" style="100" customWidth="1"/>
    <col min="260" max="260" width="21.140625" style="100" customWidth="1"/>
    <col min="261" max="512" width="9.140625" style="100"/>
    <col min="513" max="513" width="11.7109375" style="100" customWidth="1"/>
    <col min="514" max="514" width="16.7109375" style="100" customWidth="1"/>
    <col min="515" max="515" width="15.7109375" style="100" customWidth="1"/>
    <col min="516" max="516" width="21.140625" style="100" customWidth="1"/>
    <col min="517" max="768" width="9.140625" style="100"/>
    <col min="769" max="769" width="11.7109375" style="100" customWidth="1"/>
    <col min="770" max="770" width="16.7109375" style="100" customWidth="1"/>
    <col min="771" max="771" width="15.7109375" style="100" customWidth="1"/>
    <col min="772" max="772" width="21.140625" style="100" customWidth="1"/>
    <col min="773" max="1024" width="9.140625" style="100"/>
    <col min="1025" max="1025" width="11.7109375" style="100" customWidth="1"/>
    <col min="1026" max="1026" width="16.7109375" style="100" customWidth="1"/>
    <col min="1027" max="1027" width="15.7109375" style="100" customWidth="1"/>
    <col min="1028" max="1028" width="21.140625" style="100" customWidth="1"/>
    <col min="1029" max="1280" width="9.140625" style="100"/>
    <col min="1281" max="1281" width="11.7109375" style="100" customWidth="1"/>
    <col min="1282" max="1282" width="16.7109375" style="100" customWidth="1"/>
    <col min="1283" max="1283" width="15.7109375" style="100" customWidth="1"/>
    <col min="1284" max="1284" width="21.140625" style="100" customWidth="1"/>
    <col min="1285" max="1536" width="9.140625" style="100"/>
    <col min="1537" max="1537" width="11.7109375" style="100" customWidth="1"/>
    <col min="1538" max="1538" width="16.7109375" style="100" customWidth="1"/>
    <col min="1539" max="1539" width="15.7109375" style="100" customWidth="1"/>
    <col min="1540" max="1540" width="21.140625" style="100" customWidth="1"/>
    <col min="1541" max="1792" width="9.140625" style="100"/>
    <col min="1793" max="1793" width="11.7109375" style="100" customWidth="1"/>
    <col min="1794" max="1794" width="16.7109375" style="100" customWidth="1"/>
    <col min="1795" max="1795" width="15.7109375" style="100" customWidth="1"/>
    <col min="1796" max="1796" width="21.140625" style="100" customWidth="1"/>
    <col min="1797" max="2048" width="9.140625" style="100"/>
    <col min="2049" max="2049" width="11.7109375" style="100" customWidth="1"/>
    <col min="2050" max="2050" width="16.7109375" style="100" customWidth="1"/>
    <col min="2051" max="2051" width="15.7109375" style="100" customWidth="1"/>
    <col min="2052" max="2052" width="21.140625" style="100" customWidth="1"/>
    <col min="2053" max="2304" width="9.140625" style="100"/>
    <col min="2305" max="2305" width="11.7109375" style="100" customWidth="1"/>
    <col min="2306" max="2306" width="16.7109375" style="100" customWidth="1"/>
    <col min="2307" max="2307" width="15.7109375" style="100" customWidth="1"/>
    <col min="2308" max="2308" width="21.140625" style="100" customWidth="1"/>
    <col min="2309" max="2560" width="9.140625" style="100"/>
    <col min="2561" max="2561" width="11.7109375" style="100" customWidth="1"/>
    <col min="2562" max="2562" width="16.7109375" style="100" customWidth="1"/>
    <col min="2563" max="2563" width="15.7109375" style="100" customWidth="1"/>
    <col min="2564" max="2564" width="21.140625" style="100" customWidth="1"/>
    <col min="2565" max="2816" width="9.140625" style="100"/>
    <col min="2817" max="2817" width="11.7109375" style="100" customWidth="1"/>
    <col min="2818" max="2818" width="16.7109375" style="100" customWidth="1"/>
    <col min="2819" max="2819" width="15.7109375" style="100" customWidth="1"/>
    <col min="2820" max="2820" width="21.140625" style="100" customWidth="1"/>
    <col min="2821" max="3072" width="9.140625" style="100"/>
    <col min="3073" max="3073" width="11.7109375" style="100" customWidth="1"/>
    <col min="3074" max="3074" width="16.7109375" style="100" customWidth="1"/>
    <col min="3075" max="3075" width="15.7109375" style="100" customWidth="1"/>
    <col min="3076" max="3076" width="21.140625" style="100" customWidth="1"/>
    <col min="3077" max="3328" width="9.140625" style="100"/>
    <col min="3329" max="3329" width="11.7109375" style="100" customWidth="1"/>
    <col min="3330" max="3330" width="16.7109375" style="100" customWidth="1"/>
    <col min="3331" max="3331" width="15.7109375" style="100" customWidth="1"/>
    <col min="3332" max="3332" width="21.140625" style="100" customWidth="1"/>
    <col min="3333" max="3584" width="9.140625" style="100"/>
    <col min="3585" max="3585" width="11.7109375" style="100" customWidth="1"/>
    <col min="3586" max="3586" width="16.7109375" style="100" customWidth="1"/>
    <col min="3587" max="3587" width="15.7109375" style="100" customWidth="1"/>
    <col min="3588" max="3588" width="21.140625" style="100" customWidth="1"/>
    <col min="3589" max="3840" width="9.140625" style="100"/>
    <col min="3841" max="3841" width="11.7109375" style="100" customWidth="1"/>
    <col min="3842" max="3842" width="16.7109375" style="100" customWidth="1"/>
    <col min="3843" max="3843" width="15.7109375" style="100" customWidth="1"/>
    <col min="3844" max="3844" width="21.140625" style="100" customWidth="1"/>
    <col min="3845" max="4096" width="9.140625" style="100"/>
    <col min="4097" max="4097" width="11.7109375" style="100" customWidth="1"/>
    <col min="4098" max="4098" width="16.7109375" style="100" customWidth="1"/>
    <col min="4099" max="4099" width="15.7109375" style="100" customWidth="1"/>
    <col min="4100" max="4100" width="21.140625" style="100" customWidth="1"/>
    <col min="4101" max="4352" width="9.140625" style="100"/>
    <col min="4353" max="4353" width="11.7109375" style="100" customWidth="1"/>
    <col min="4354" max="4354" width="16.7109375" style="100" customWidth="1"/>
    <col min="4355" max="4355" width="15.7109375" style="100" customWidth="1"/>
    <col min="4356" max="4356" width="21.140625" style="100" customWidth="1"/>
    <col min="4357" max="4608" width="9.140625" style="100"/>
    <col min="4609" max="4609" width="11.7109375" style="100" customWidth="1"/>
    <col min="4610" max="4610" width="16.7109375" style="100" customWidth="1"/>
    <col min="4611" max="4611" width="15.7109375" style="100" customWidth="1"/>
    <col min="4612" max="4612" width="21.140625" style="100" customWidth="1"/>
    <col min="4613" max="4864" width="9.140625" style="100"/>
    <col min="4865" max="4865" width="11.7109375" style="100" customWidth="1"/>
    <col min="4866" max="4866" width="16.7109375" style="100" customWidth="1"/>
    <col min="4867" max="4867" width="15.7109375" style="100" customWidth="1"/>
    <col min="4868" max="4868" width="21.140625" style="100" customWidth="1"/>
    <col min="4869" max="5120" width="9.140625" style="100"/>
    <col min="5121" max="5121" width="11.7109375" style="100" customWidth="1"/>
    <col min="5122" max="5122" width="16.7109375" style="100" customWidth="1"/>
    <col min="5123" max="5123" width="15.7109375" style="100" customWidth="1"/>
    <col min="5124" max="5124" width="21.140625" style="100" customWidth="1"/>
    <col min="5125" max="5376" width="9.140625" style="100"/>
    <col min="5377" max="5377" width="11.7109375" style="100" customWidth="1"/>
    <col min="5378" max="5378" width="16.7109375" style="100" customWidth="1"/>
    <col min="5379" max="5379" width="15.7109375" style="100" customWidth="1"/>
    <col min="5380" max="5380" width="21.140625" style="100" customWidth="1"/>
    <col min="5381" max="5632" width="9.140625" style="100"/>
    <col min="5633" max="5633" width="11.7109375" style="100" customWidth="1"/>
    <col min="5634" max="5634" width="16.7109375" style="100" customWidth="1"/>
    <col min="5635" max="5635" width="15.7109375" style="100" customWidth="1"/>
    <col min="5636" max="5636" width="21.140625" style="100" customWidth="1"/>
    <col min="5637" max="5888" width="9.140625" style="100"/>
    <col min="5889" max="5889" width="11.7109375" style="100" customWidth="1"/>
    <col min="5890" max="5890" width="16.7109375" style="100" customWidth="1"/>
    <col min="5891" max="5891" width="15.7109375" style="100" customWidth="1"/>
    <col min="5892" max="5892" width="21.140625" style="100" customWidth="1"/>
    <col min="5893" max="6144" width="9.140625" style="100"/>
    <col min="6145" max="6145" width="11.7109375" style="100" customWidth="1"/>
    <col min="6146" max="6146" width="16.7109375" style="100" customWidth="1"/>
    <col min="6147" max="6147" width="15.7109375" style="100" customWidth="1"/>
    <col min="6148" max="6148" width="21.140625" style="100" customWidth="1"/>
    <col min="6149" max="6400" width="9.140625" style="100"/>
    <col min="6401" max="6401" width="11.7109375" style="100" customWidth="1"/>
    <col min="6402" max="6402" width="16.7109375" style="100" customWidth="1"/>
    <col min="6403" max="6403" width="15.7109375" style="100" customWidth="1"/>
    <col min="6404" max="6404" width="21.140625" style="100" customWidth="1"/>
    <col min="6405" max="6656" width="9.140625" style="100"/>
    <col min="6657" max="6657" width="11.7109375" style="100" customWidth="1"/>
    <col min="6658" max="6658" width="16.7109375" style="100" customWidth="1"/>
    <col min="6659" max="6659" width="15.7109375" style="100" customWidth="1"/>
    <col min="6660" max="6660" width="21.140625" style="100" customWidth="1"/>
    <col min="6661" max="6912" width="9.140625" style="100"/>
    <col min="6913" max="6913" width="11.7109375" style="100" customWidth="1"/>
    <col min="6914" max="6914" width="16.7109375" style="100" customWidth="1"/>
    <col min="6915" max="6915" width="15.7109375" style="100" customWidth="1"/>
    <col min="6916" max="6916" width="21.140625" style="100" customWidth="1"/>
    <col min="6917" max="7168" width="9.140625" style="100"/>
    <col min="7169" max="7169" width="11.7109375" style="100" customWidth="1"/>
    <col min="7170" max="7170" width="16.7109375" style="100" customWidth="1"/>
    <col min="7171" max="7171" width="15.7109375" style="100" customWidth="1"/>
    <col min="7172" max="7172" width="21.140625" style="100" customWidth="1"/>
    <col min="7173" max="7424" width="9.140625" style="100"/>
    <col min="7425" max="7425" width="11.7109375" style="100" customWidth="1"/>
    <col min="7426" max="7426" width="16.7109375" style="100" customWidth="1"/>
    <col min="7427" max="7427" width="15.7109375" style="100" customWidth="1"/>
    <col min="7428" max="7428" width="21.140625" style="100" customWidth="1"/>
    <col min="7429" max="7680" width="9.140625" style="100"/>
    <col min="7681" max="7681" width="11.7109375" style="100" customWidth="1"/>
    <col min="7682" max="7682" width="16.7109375" style="100" customWidth="1"/>
    <col min="7683" max="7683" width="15.7109375" style="100" customWidth="1"/>
    <col min="7684" max="7684" width="21.140625" style="100" customWidth="1"/>
    <col min="7685" max="7936" width="9.140625" style="100"/>
    <col min="7937" max="7937" width="11.7109375" style="100" customWidth="1"/>
    <col min="7938" max="7938" width="16.7109375" style="100" customWidth="1"/>
    <col min="7939" max="7939" width="15.7109375" style="100" customWidth="1"/>
    <col min="7940" max="7940" width="21.140625" style="100" customWidth="1"/>
    <col min="7941" max="8192" width="9.140625" style="100"/>
    <col min="8193" max="8193" width="11.7109375" style="100" customWidth="1"/>
    <col min="8194" max="8194" width="16.7109375" style="100" customWidth="1"/>
    <col min="8195" max="8195" width="15.7109375" style="100" customWidth="1"/>
    <col min="8196" max="8196" width="21.140625" style="100" customWidth="1"/>
    <col min="8197" max="8448" width="9.140625" style="100"/>
    <col min="8449" max="8449" width="11.7109375" style="100" customWidth="1"/>
    <col min="8450" max="8450" width="16.7109375" style="100" customWidth="1"/>
    <col min="8451" max="8451" width="15.7109375" style="100" customWidth="1"/>
    <col min="8452" max="8452" width="21.140625" style="100" customWidth="1"/>
    <col min="8453" max="8704" width="9.140625" style="100"/>
    <col min="8705" max="8705" width="11.7109375" style="100" customWidth="1"/>
    <col min="8706" max="8706" width="16.7109375" style="100" customWidth="1"/>
    <col min="8707" max="8707" width="15.7109375" style="100" customWidth="1"/>
    <col min="8708" max="8708" width="21.140625" style="100" customWidth="1"/>
    <col min="8709" max="8960" width="9.140625" style="100"/>
    <col min="8961" max="8961" width="11.7109375" style="100" customWidth="1"/>
    <col min="8962" max="8962" width="16.7109375" style="100" customWidth="1"/>
    <col min="8963" max="8963" width="15.7109375" style="100" customWidth="1"/>
    <col min="8964" max="8964" width="21.140625" style="100" customWidth="1"/>
    <col min="8965" max="9216" width="9.140625" style="100"/>
    <col min="9217" max="9217" width="11.7109375" style="100" customWidth="1"/>
    <col min="9218" max="9218" width="16.7109375" style="100" customWidth="1"/>
    <col min="9219" max="9219" width="15.7109375" style="100" customWidth="1"/>
    <col min="9220" max="9220" width="21.140625" style="100" customWidth="1"/>
    <col min="9221" max="9472" width="9.140625" style="100"/>
    <col min="9473" max="9473" width="11.7109375" style="100" customWidth="1"/>
    <col min="9474" max="9474" width="16.7109375" style="100" customWidth="1"/>
    <col min="9475" max="9475" width="15.7109375" style="100" customWidth="1"/>
    <col min="9476" max="9476" width="21.140625" style="100" customWidth="1"/>
    <col min="9477" max="9728" width="9.140625" style="100"/>
    <col min="9729" max="9729" width="11.7109375" style="100" customWidth="1"/>
    <col min="9730" max="9730" width="16.7109375" style="100" customWidth="1"/>
    <col min="9731" max="9731" width="15.7109375" style="100" customWidth="1"/>
    <col min="9732" max="9732" width="21.140625" style="100" customWidth="1"/>
    <col min="9733" max="9984" width="9.140625" style="100"/>
    <col min="9985" max="9985" width="11.7109375" style="100" customWidth="1"/>
    <col min="9986" max="9986" width="16.7109375" style="100" customWidth="1"/>
    <col min="9987" max="9987" width="15.7109375" style="100" customWidth="1"/>
    <col min="9988" max="9988" width="21.140625" style="100" customWidth="1"/>
    <col min="9989" max="10240" width="9.140625" style="100"/>
    <col min="10241" max="10241" width="11.7109375" style="100" customWidth="1"/>
    <col min="10242" max="10242" width="16.7109375" style="100" customWidth="1"/>
    <col min="10243" max="10243" width="15.7109375" style="100" customWidth="1"/>
    <col min="10244" max="10244" width="21.140625" style="100" customWidth="1"/>
    <col min="10245" max="10496" width="9.140625" style="100"/>
    <col min="10497" max="10497" width="11.7109375" style="100" customWidth="1"/>
    <col min="10498" max="10498" width="16.7109375" style="100" customWidth="1"/>
    <col min="10499" max="10499" width="15.7109375" style="100" customWidth="1"/>
    <col min="10500" max="10500" width="21.140625" style="100" customWidth="1"/>
    <col min="10501" max="10752" width="9.140625" style="100"/>
    <col min="10753" max="10753" width="11.7109375" style="100" customWidth="1"/>
    <col min="10754" max="10754" width="16.7109375" style="100" customWidth="1"/>
    <col min="10755" max="10755" width="15.7109375" style="100" customWidth="1"/>
    <col min="10756" max="10756" width="21.140625" style="100" customWidth="1"/>
    <col min="10757" max="11008" width="9.140625" style="100"/>
    <col min="11009" max="11009" width="11.7109375" style="100" customWidth="1"/>
    <col min="11010" max="11010" width="16.7109375" style="100" customWidth="1"/>
    <col min="11011" max="11011" width="15.7109375" style="100" customWidth="1"/>
    <col min="11012" max="11012" width="21.140625" style="100" customWidth="1"/>
    <col min="11013" max="11264" width="9.140625" style="100"/>
    <col min="11265" max="11265" width="11.7109375" style="100" customWidth="1"/>
    <col min="11266" max="11266" width="16.7109375" style="100" customWidth="1"/>
    <col min="11267" max="11267" width="15.7109375" style="100" customWidth="1"/>
    <col min="11268" max="11268" width="21.140625" style="100" customWidth="1"/>
    <col min="11269" max="11520" width="9.140625" style="100"/>
    <col min="11521" max="11521" width="11.7109375" style="100" customWidth="1"/>
    <col min="11522" max="11522" width="16.7109375" style="100" customWidth="1"/>
    <col min="11523" max="11523" width="15.7109375" style="100" customWidth="1"/>
    <col min="11524" max="11524" width="21.140625" style="100" customWidth="1"/>
    <col min="11525" max="11776" width="9.140625" style="100"/>
    <col min="11777" max="11777" width="11.7109375" style="100" customWidth="1"/>
    <col min="11778" max="11778" width="16.7109375" style="100" customWidth="1"/>
    <col min="11779" max="11779" width="15.7109375" style="100" customWidth="1"/>
    <col min="11780" max="11780" width="21.140625" style="100" customWidth="1"/>
    <col min="11781" max="12032" width="9.140625" style="100"/>
    <col min="12033" max="12033" width="11.7109375" style="100" customWidth="1"/>
    <col min="12034" max="12034" width="16.7109375" style="100" customWidth="1"/>
    <col min="12035" max="12035" width="15.7109375" style="100" customWidth="1"/>
    <col min="12036" max="12036" width="21.140625" style="100" customWidth="1"/>
    <col min="12037" max="12288" width="9.140625" style="100"/>
    <col min="12289" max="12289" width="11.7109375" style="100" customWidth="1"/>
    <col min="12290" max="12290" width="16.7109375" style="100" customWidth="1"/>
    <col min="12291" max="12291" width="15.7109375" style="100" customWidth="1"/>
    <col min="12292" max="12292" width="21.140625" style="100" customWidth="1"/>
    <col min="12293" max="12544" width="9.140625" style="100"/>
    <col min="12545" max="12545" width="11.7109375" style="100" customWidth="1"/>
    <col min="12546" max="12546" width="16.7109375" style="100" customWidth="1"/>
    <col min="12547" max="12547" width="15.7109375" style="100" customWidth="1"/>
    <col min="12548" max="12548" width="21.140625" style="100" customWidth="1"/>
    <col min="12549" max="12800" width="9.140625" style="100"/>
    <col min="12801" max="12801" width="11.7109375" style="100" customWidth="1"/>
    <col min="12802" max="12802" width="16.7109375" style="100" customWidth="1"/>
    <col min="12803" max="12803" width="15.7109375" style="100" customWidth="1"/>
    <col min="12804" max="12804" width="21.140625" style="100" customWidth="1"/>
    <col min="12805" max="13056" width="9.140625" style="100"/>
    <col min="13057" max="13057" width="11.7109375" style="100" customWidth="1"/>
    <col min="13058" max="13058" width="16.7109375" style="100" customWidth="1"/>
    <col min="13059" max="13059" width="15.7109375" style="100" customWidth="1"/>
    <col min="13060" max="13060" width="21.140625" style="100" customWidth="1"/>
    <col min="13061" max="13312" width="9.140625" style="100"/>
    <col min="13313" max="13313" width="11.7109375" style="100" customWidth="1"/>
    <col min="13314" max="13314" width="16.7109375" style="100" customWidth="1"/>
    <col min="13315" max="13315" width="15.7109375" style="100" customWidth="1"/>
    <col min="13316" max="13316" width="21.140625" style="100" customWidth="1"/>
    <col min="13317" max="13568" width="9.140625" style="100"/>
    <col min="13569" max="13569" width="11.7109375" style="100" customWidth="1"/>
    <col min="13570" max="13570" width="16.7109375" style="100" customWidth="1"/>
    <col min="13571" max="13571" width="15.7109375" style="100" customWidth="1"/>
    <col min="13572" max="13572" width="21.140625" style="100" customWidth="1"/>
    <col min="13573" max="13824" width="9.140625" style="100"/>
    <col min="13825" max="13825" width="11.7109375" style="100" customWidth="1"/>
    <col min="13826" max="13826" width="16.7109375" style="100" customWidth="1"/>
    <col min="13827" max="13827" width="15.7109375" style="100" customWidth="1"/>
    <col min="13828" max="13828" width="21.140625" style="100" customWidth="1"/>
    <col min="13829" max="14080" width="9.140625" style="100"/>
    <col min="14081" max="14081" width="11.7109375" style="100" customWidth="1"/>
    <col min="14082" max="14082" width="16.7109375" style="100" customWidth="1"/>
    <col min="14083" max="14083" width="15.7109375" style="100" customWidth="1"/>
    <col min="14084" max="14084" width="21.140625" style="100" customWidth="1"/>
    <col min="14085" max="14336" width="9.140625" style="100"/>
    <col min="14337" max="14337" width="11.7109375" style="100" customWidth="1"/>
    <col min="14338" max="14338" width="16.7109375" style="100" customWidth="1"/>
    <col min="14339" max="14339" width="15.7109375" style="100" customWidth="1"/>
    <col min="14340" max="14340" width="21.140625" style="100" customWidth="1"/>
    <col min="14341" max="14592" width="9.140625" style="100"/>
    <col min="14593" max="14593" width="11.7109375" style="100" customWidth="1"/>
    <col min="14594" max="14594" width="16.7109375" style="100" customWidth="1"/>
    <col min="14595" max="14595" width="15.7109375" style="100" customWidth="1"/>
    <col min="14596" max="14596" width="21.140625" style="100" customWidth="1"/>
    <col min="14597" max="14848" width="9.140625" style="100"/>
    <col min="14849" max="14849" width="11.7109375" style="100" customWidth="1"/>
    <col min="14850" max="14850" width="16.7109375" style="100" customWidth="1"/>
    <col min="14851" max="14851" width="15.7109375" style="100" customWidth="1"/>
    <col min="14852" max="14852" width="21.140625" style="100" customWidth="1"/>
    <col min="14853" max="15104" width="9.140625" style="100"/>
    <col min="15105" max="15105" width="11.7109375" style="100" customWidth="1"/>
    <col min="15106" max="15106" width="16.7109375" style="100" customWidth="1"/>
    <col min="15107" max="15107" width="15.7109375" style="100" customWidth="1"/>
    <col min="15108" max="15108" width="21.140625" style="100" customWidth="1"/>
    <col min="15109" max="15360" width="9.140625" style="100"/>
    <col min="15361" max="15361" width="11.7109375" style="100" customWidth="1"/>
    <col min="15362" max="15362" width="16.7109375" style="100" customWidth="1"/>
    <col min="15363" max="15363" width="15.7109375" style="100" customWidth="1"/>
    <col min="15364" max="15364" width="21.140625" style="100" customWidth="1"/>
    <col min="15365" max="15616" width="9.140625" style="100"/>
    <col min="15617" max="15617" width="11.7109375" style="100" customWidth="1"/>
    <col min="15618" max="15618" width="16.7109375" style="100" customWidth="1"/>
    <col min="15619" max="15619" width="15.7109375" style="100" customWidth="1"/>
    <col min="15620" max="15620" width="21.140625" style="100" customWidth="1"/>
    <col min="15621" max="15872" width="9.140625" style="100"/>
    <col min="15873" max="15873" width="11.7109375" style="100" customWidth="1"/>
    <col min="15874" max="15874" width="16.7109375" style="100" customWidth="1"/>
    <col min="15875" max="15875" width="15.7109375" style="100" customWidth="1"/>
    <col min="15876" max="15876" width="21.140625" style="100" customWidth="1"/>
    <col min="15877" max="16128" width="9.140625" style="100"/>
    <col min="16129" max="16129" width="11.7109375" style="100" customWidth="1"/>
    <col min="16130" max="16130" width="16.7109375" style="100" customWidth="1"/>
    <col min="16131" max="16131" width="15.7109375" style="100" customWidth="1"/>
    <col min="16132" max="16132" width="21.140625" style="100" customWidth="1"/>
    <col min="16133" max="16384" width="9.140625" style="100"/>
  </cols>
  <sheetData>
    <row r="1" spans="1:3" ht="18.75" thickBot="1" x14ac:dyDescent="0.3">
      <c r="A1" s="265" t="s">
        <v>269</v>
      </c>
      <c r="B1" s="269"/>
    </row>
    <row r="3" spans="1:3" ht="15" x14ac:dyDescent="0.2">
      <c r="A3" s="223" t="s">
        <v>311</v>
      </c>
    </row>
    <row r="4" spans="1:3" ht="15" x14ac:dyDescent="0.2">
      <c r="A4" s="223" t="s">
        <v>312</v>
      </c>
    </row>
    <row r="5" spans="1:3" ht="15" x14ac:dyDescent="0.2">
      <c r="A5" s="223" t="s">
        <v>313</v>
      </c>
    </row>
    <row r="6" spans="1:3" ht="15" x14ac:dyDescent="0.2">
      <c r="A6" s="223" t="s">
        <v>314</v>
      </c>
    </row>
    <row r="7" spans="1:3" ht="15.75" x14ac:dyDescent="0.25">
      <c r="A7" s="223" t="s">
        <v>518</v>
      </c>
    </row>
    <row r="10" spans="1:3" x14ac:dyDescent="0.2">
      <c r="A10" s="131" t="s">
        <v>253</v>
      </c>
    </row>
    <row r="12" spans="1:3" x14ac:dyDescent="0.2">
      <c r="A12" s="132" t="s">
        <v>254</v>
      </c>
      <c r="B12" s="132" t="s">
        <v>255</v>
      </c>
      <c r="C12" s="132" t="s">
        <v>256</v>
      </c>
    </row>
    <row r="13" spans="1:3" x14ac:dyDescent="0.2">
      <c r="A13" s="105" t="s">
        <v>257</v>
      </c>
      <c r="B13" s="105" t="s">
        <v>258</v>
      </c>
      <c r="C13" s="130">
        <v>2000</v>
      </c>
    </row>
    <row r="14" spans="1:3" x14ac:dyDescent="0.2">
      <c r="A14" s="105" t="s">
        <v>259</v>
      </c>
      <c r="B14" s="105" t="s">
        <v>260</v>
      </c>
      <c r="C14" s="130">
        <v>1500</v>
      </c>
    </row>
    <row r="15" spans="1:3" x14ac:dyDescent="0.2">
      <c r="A15" s="105" t="s">
        <v>261</v>
      </c>
      <c r="B15" s="105" t="s">
        <v>258</v>
      </c>
      <c r="C15" s="130">
        <v>1500</v>
      </c>
    </row>
    <row r="16" spans="1:3" x14ac:dyDescent="0.2">
      <c r="A16" s="105" t="s">
        <v>262</v>
      </c>
      <c r="B16" s="105" t="s">
        <v>258</v>
      </c>
      <c r="C16" s="130">
        <v>2000</v>
      </c>
    </row>
    <row r="17" spans="1:4" x14ac:dyDescent="0.2">
      <c r="A17" s="105" t="s">
        <v>263</v>
      </c>
      <c r="B17" s="105" t="s">
        <v>260</v>
      </c>
      <c r="C17" s="130">
        <v>1000</v>
      </c>
    </row>
    <row r="18" spans="1:4" x14ac:dyDescent="0.2">
      <c r="A18" s="105" t="s">
        <v>264</v>
      </c>
      <c r="B18" s="105" t="s">
        <v>258</v>
      </c>
      <c r="C18" s="130">
        <v>1500</v>
      </c>
    </row>
    <row r="19" spans="1:4" x14ac:dyDescent="0.2">
      <c r="A19" s="105" t="s">
        <v>265</v>
      </c>
      <c r="B19" s="105" t="s">
        <v>260</v>
      </c>
      <c r="C19" s="130">
        <v>1200</v>
      </c>
    </row>
    <row r="20" spans="1:4" x14ac:dyDescent="0.2">
      <c r="D20" s="132" t="s">
        <v>266</v>
      </c>
    </row>
    <row r="21" spans="1:4" x14ac:dyDescent="0.2">
      <c r="A21" s="132" t="s">
        <v>267</v>
      </c>
      <c r="B21" s="133"/>
      <c r="C21" s="105"/>
      <c r="D21" s="130"/>
    </row>
    <row r="23" spans="1:4" ht="15.75" x14ac:dyDescent="0.25">
      <c r="A23" s="138" t="s">
        <v>445</v>
      </c>
      <c r="B23"/>
      <c r="C23"/>
    </row>
    <row r="24" spans="1:4" ht="15" x14ac:dyDescent="0.25">
      <c r="A24"/>
      <c r="B24"/>
      <c r="C24"/>
    </row>
    <row r="25" spans="1:4" ht="15" x14ac:dyDescent="0.2">
      <c r="B25" s="132" t="s">
        <v>444</v>
      </c>
      <c r="C25" s="220"/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B1" sqref="B1"/>
    </sheetView>
  </sheetViews>
  <sheetFormatPr defaultRowHeight="12.75" x14ac:dyDescent="0.2"/>
  <cols>
    <col min="1" max="1" width="18.7109375" style="100" customWidth="1"/>
    <col min="2" max="2" width="20.140625" style="100" bestFit="1" customWidth="1"/>
    <col min="3" max="3" width="15.7109375" style="100" customWidth="1"/>
    <col min="4" max="4" width="21.140625" style="100" customWidth="1"/>
    <col min="5" max="256" width="9.140625" style="100"/>
    <col min="257" max="257" width="11.7109375" style="100" customWidth="1"/>
    <col min="258" max="258" width="16.7109375" style="100" customWidth="1"/>
    <col min="259" max="259" width="15.7109375" style="100" customWidth="1"/>
    <col min="260" max="260" width="21.140625" style="100" customWidth="1"/>
    <col min="261" max="512" width="9.140625" style="100"/>
    <col min="513" max="513" width="11.7109375" style="100" customWidth="1"/>
    <col min="514" max="514" width="16.7109375" style="100" customWidth="1"/>
    <col min="515" max="515" width="15.7109375" style="100" customWidth="1"/>
    <col min="516" max="516" width="21.140625" style="100" customWidth="1"/>
    <col min="517" max="768" width="9.140625" style="100"/>
    <col min="769" max="769" width="11.7109375" style="100" customWidth="1"/>
    <col min="770" max="770" width="16.7109375" style="100" customWidth="1"/>
    <col min="771" max="771" width="15.7109375" style="100" customWidth="1"/>
    <col min="772" max="772" width="21.140625" style="100" customWidth="1"/>
    <col min="773" max="1024" width="9.140625" style="100"/>
    <col min="1025" max="1025" width="11.7109375" style="100" customWidth="1"/>
    <col min="1026" max="1026" width="16.7109375" style="100" customWidth="1"/>
    <col min="1027" max="1027" width="15.7109375" style="100" customWidth="1"/>
    <col min="1028" max="1028" width="21.140625" style="100" customWidth="1"/>
    <col min="1029" max="1280" width="9.140625" style="100"/>
    <col min="1281" max="1281" width="11.7109375" style="100" customWidth="1"/>
    <col min="1282" max="1282" width="16.7109375" style="100" customWidth="1"/>
    <col min="1283" max="1283" width="15.7109375" style="100" customWidth="1"/>
    <col min="1284" max="1284" width="21.140625" style="100" customWidth="1"/>
    <col min="1285" max="1536" width="9.140625" style="100"/>
    <col min="1537" max="1537" width="11.7109375" style="100" customWidth="1"/>
    <col min="1538" max="1538" width="16.7109375" style="100" customWidth="1"/>
    <col min="1539" max="1539" width="15.7109375" style="100" customWidth="1"/>
    <col min="1540" max="1540" width="21.140625" style="100" customWidth="1"/>
    <col min="1541" max="1792" width="9.140625" style="100"/>
    <col min="1793" max="1793" width="11.7109375" style="100" customWidth="1"/>
    <col min="1794" max="1794" width="16.7109375" style="100" customWidth="1"/>
    <col min="1795" max="1795" width="15.7109375" style="100" customWidth="1"/>
    <col min="1796" max="1796" width="21.140625" style="100" customWidth="1"/>
    <col min="1797" max="2048" width="9.140625" style="100"/>
    <col min="2049" max="2049" width="11.7109375" style="100" customWidth="1"/>
    <col min="2050" max="2050" width="16.7109375" style="100" customWidth="1"/>
    <col min="2051" max="2051" width="15.7109375" style="100" customWidth="1"/>
    <col min="2052" max="2052" width="21.140625" style="100" customWidth="1"/>
    <col min="2053" max="2304" width="9.140625" style="100"/>
    <col min="2305" max="2305" width="11.7109375" style="100" customWidth="1"/>
    <col min="2306" max="2306" width="16.7109375" style="100" customWidth="1"/>
    <col min="2307" max="2307" width="15.7109375" style="100" customWidth="1"/>
    <col min="2308" max="2308" width="21.140625" style="100" customWidth="1"/>
    <col min="2309" max="2560" width="9.140625" style="100"/>
    <col min="2561" max="2561" width="11.7109375" style="100" customWidth="1"/>
    <col min="2562" max="2562" width="16.7109375" style="100" customWidth="1"/>
    <col min="2563" max="2563" width="15.7109375" style="100" customWidth="1"/>
    <col min="2564" max="2564" width="21.140625" style="100" customWidth="1"/>
    <col min="2565" max="2816" width="9.140625" style="100"/>
    <col min="2817" max="2817" width="11.7109375" style="100" customWidth="1"/>
    <col min="2818" max="2818" width="16.7109375" style="100" customWidth="1"/>
    <col min="2819" max="2819" width="15.7109375" style="100" customWidth="1"/>
    <col min="2820" max="2820" width="21.140625" style="100" customWidth="1"/>
    <col min="2821" max="3072" width="9.140625" style="100"/>
    <col min="3073" max="3073" width="11.7109375" style="100" customWidth="1"/>
    <col min="3074" max="3074" width="16.7109375" style="100" customWidth="1"/>
    <col min="3075" max="3075" width="15.7109375" style="100" customWidth="1"/>
    <col min="3076" max="3076" width="21.140625" style="100" customWidth="1"/>
    <col min="3077" max="3328" width="9.140625" style="100"/>
    <col min="3329" max="3329" width="11.7109375" style="100" customWidth="1"/>
    <col min="3330" max="3330" width="16.7109375" style="100" customWidth="1"/>
    <col min="3331" max="3331" width="15.7109375" style="100" customWidth="1"/>
    <col min="3332" max="3332" width="21.140625" style="100" customWidth="1"/>
    <col min="3333" max="3584" width="9.140625" style="100"/>
    <col min="3585" max="3585" width="11.7109375" style="100" customWidth="1"/>
    <col min="3586" max="3586" width="16.7109375" style="100" customWidth="1"/>
    <col min="3587" max="3587" width="15.7109375" style="100" customWidth="1"/>
    <col min="3588" max="3588" width="21.140625" style="100" customWidth="1"/>
    <col min="3589" max="3840" width="9.140625" style="100"/>
    <col min="3841" max="3841" width="11.7109375" style="100" customWidth="1"/>
    <col min="3842" max="3842" width="16.7109375" style="100" customWidth="1"/>
    <col min="3843" max="3843" width="15.7109375" style="100" customWidth="1"/>
    <col min="3844" max="3844" width="21.140625" style="100" customWidth="1"/>
    <col min="3845" max="4096" width="9.140625" style="100"/>
    <col min="4097" max="4097" width="11.7109375" style="100" customWidth="1"/>
    <col min="4098" max="4098" width="16.7109375" style="100" customWidth="1"/>
    <col min="4099" max="4099" width="15.7109375" style="100" customWidth="1"/>
    <col min="4100" max="4100" width="21.140625" style="100" customWidth="1"/>
    <col min="4101" max="4352" width="9.140625" style="100"/>
    <col min="4353" max="4353" width="11.7109375" style="100" customWidth="1"/>
    <col min="4354" max="4354" width="16.7109375" style="100" customWidth="1"/>
    <col min="4355" max="4355" width="15.7109375" style="100" customWidth="1"/>
    <col min="4356" max="4356" width="21.140625" style="100" customWidth="1"/>
    <col min="4357" max="4608" width="9.140625" style="100"/>
    <col min="4609" max="4609" width="11.7109375" style="100" customWidth="1"/>
    <col min="4610" max="4610" width="16.7109375" style="100" customWidth="1"/>
    <col min="4611" max="4611" width="15.7109375" style="100" customWidth="1"/>
    <col min="4612" max="4612" width="21.140625" style="100" customWidth="1"/>
    <col min="4613" max="4864" width="9.140625" style="100"/>
    <col min="4865" max="4865" width="11.7109375" style="100" customWidth="1"/>
    <col min="4866" max="4866" width="16.7109375" style="100" customWidth="1"/>
    <col min="4867" max="4867" width="15.7109375" style="100" customWidth="1"/>
    <col min="4868" max="4868" width="21.140625" style="100" customWidth="1"/>
    <col min="4869" max="5120" width="9.140625" style="100"/>
    <col min="5121" max="5121" width="11.7109375" style="100" customWidth="1"/>
    <col min="5122" max="5122" width="16.7109375" style="100" customWidth="1"/>
    <col min="5123" max="5123" width="15.7109375" style="100" customWidth="1"/>
    <col min="5124" max="5124" width="21.140625" style="100" customWidth="1"/>
    <col min="5125" max="5376" width="9.140625" style="100"/>
    <col min="5377" max="5377" width="11.7109375" style="100" customWidth="1"/>
    <col min="5378" max="5378" width="16.7109375" style="100" customWidth="1"/>
    <col min="5379" max="5379" width="15.7109375" style="100" customWidth="1"/>
    <col min="5380" max="5380" width="21.140625" style="100" customWidth="1"/>
    <col min="5381" max="5632" width="9.140625" style="100"/>
    <col min="5633" max="5633" width="11.7109375" style="100" customWidth="1"/>
    <col min="5634" max="5634" width="16.7109375" style="100" customWidth="1"/>
    <col min="5635" max="5635" width="15.7109375" style="100" customWidth="1"/>
    <col min="5636" max="5636" width="21.140625" style="100" customWidth="1"/>
    <col min="5637" max="5888" width="9.140625" style="100"/>
    <col min="5889" max="5889" width="11.7109375" style="100" customWidth="1"/>
    <col min="5890" max="5890" width="16.7109375" style="100" customWidth="1"/>
    <col min="5891" max="5891" width="15.7109375" style="100" customWidth="1"/>
    <col min="5892" max="5892" width="21.140625" style="100" customWidth="1"/>
    <col min="5893" max="6144" width="9.140625" style="100"/>
    <col min="6145" max="6145" width="11.7109375" style="100" customWidth="1"/>
    <col min="6146" max="6146" width="16.7109375" style="100" customWidth="1"/>
    <col min="6147" max="6147" width="15.7109375" style="100" customWidth="1"/>
    <col min="6148" max="6148" width="21.140625" style="100" customWidth="1"/>
    <col min="6149" max="6400" width="9.140625" style="100"/>
    <col min="6401" max="6401" width="11.7109375" style="100" customWidth="1"/>
    <col min="6402" max="6402" width="16.7109375" style="100" customWidth="1"/>
    <col min="6403" max="6403" width="15.7109375" style="100" customWidth="1"/>
    <col min="6404" max="6404" width="21.140625" style="100" customWidth="1"/>
    <col min="6405" max="6656" width="9.140625" style="100"/>
    <col min="6657" max="6657" width="11.7109375" style="100" customWidth="1"/>
    <col min="6658" max="6658" width="16.7109375" style="100" customWidth="1"/>
    <col min="6659" max="6659" width="15.7109375" style="100" customWidth="1"/>
    <col min="6660" max="6660" width="21.140625" style="100" customWidth="1"/>
    <col min="6661" max="6912" width="9.140625" style="100"/>
    <col min="6913" max="6913" width="11.7109375" style="100" customWidth="1"/>
    <col min="6914" max="6914" width="16.7109375" style="100" customWidth="1"/>
    <col min="6915" max="6915" width="15.7109375" style="100" customWidth="1"/>
    <col min="6916" max="6916" width="21.140625" style="100" customWidth="1"/>
    <col min="6917" max="7168" width="9.140625" style="100"/>
    <col min="7169" max="7169" width="11.7109375" style="100" customWidth="1"/>
    <col min="7170" max="7170" width="16.7109375" style="100" customWidth="1"/>
    <col min="7171" max="7171" width="15.7109375" style="100" customWidth="1"/>
    <col min="7172" max="7172" width="21.140625" style="100" customWidth="1"/>
    <col min="7173" max="7424" width="9.140625" style="100"/>
    <col min="7425" max="7425" width="11.7109375" style="100" customWidth="1"/>
    <col min="7426" max="7426" width="16.7109375" style="100" customWidth="1"/>
    <col min="7427" max="7427" width="15.7109375" style="100" customWidth="1"/>
    <col min="7428" max="7428" width="21.140625" style="100" customWidth="1"/>
    <col min="7429" max="7680" width="9.140625" style="100"/>
    <col min="7681" max="7681" width="11.7109375" style="100" customWidth="1"/>
    <col min="7682" max="7682" width="16.7109375" style="100" customWidth="1"/>
    <col min="7683" max="7683" width="15.7109375" style="100" customWidth="1"/>
    <col min="7684" max="7684" width="21.140625" style="100" customWidth="1"/>
    <col min="7685" max="7936" width="9.140625" style="100"/>
    <col min="7937" max="7937" width="11.7109375" style="100" customWidth="1"/>
    <col min="7938" max="7938" width="16.7109375" style="100" customWidth="1"/>
    <col min="7939" max="7939" width="15.7109375" style="100" customWidth="1"/>
    <col min="7940" max="7940" width="21.140625" style="100" customWidth="1"/>
    <col min="7941" max="8192" width="9.140625" style="100"/>
    <col min="8193" max="8193" width="11.7109375" style="100" customWidth="1"/>
    <col min="8194" max="8194" width="16.7109375" style="100" customWidth="1"/>
    <col min="8195" max="8195" width="15.7109375" style="100" customWidth="1"/>
    <col min="8196" max="8196" width="21.140625" style="100" customWidth="1"/>
    <col min="8197" max="8448" width="9.140625" style="100"/>
    <col min="8449" max="8449" width="11.7109375" style="100" customWidth="1"/>
    <col min="8450" max="8450" width="16.7109375" style="100" customWidth="1"/>
    <col min="8451" max="8451" width="15.7109375" style="100" customWidth="1"/>
    <col min="8452" max="8452" width="21.140625" style="100" customWidth="1"/>
    <col min="8453" max="8704" width="9.140625" style="100"/>
    <col min="8705" max="8705" width="11.7109375" style="100" customWidth="1"/>
    <col min="8706" max="8706" width="16.7109375" style="100" customWidth="1"/>
    <col min="8707" max="8707" width="15.7109375" style="100" customWidth="1"/>
    <col min="8708" max="8708" width="21.140625" style="100" customWidth="1"/>
    <col min="8709" max="8960" width="9.140625" style="100"/>
    <col min="8961" max="8961" width="11.7109375" style="100" customWidth="1"/>
    <col min="8962" max="8962" width="16.7109375" style="100" customWidth="1"/>
    <col min="8963" max="8963" width="15.7109375" style="100" customWidth="1"/>
    <col min="8964" max="8964" width="21.140625" style="100" customWidth="1"/>
    <col min="8965" max="9216" width="9.140625" style="100"/>
    <col min="9217" max="9217" width="11.7109375" style="100" customWidth="1"/>
    <col min="9218" max="9218" width="16.7109375" style="100" customWidth="1"/>
    <col min="9219" max="9219" width="15.7109375" style="100" customWidth="1"/>
    <col min="9220" max="9220" width="21.140625" style="100" customWidth="1"/>
    <col min="9221" max="9472" width="9.140625" style="100"/>
    <col min="9473" max="9473" width="11.7109375" style="100" customWidth="1"/>
    <col min="9474" max="9474" width="16.7109375" style="100" customWidth="1"/>
    <col min="9475" max="9475" width="15.7109375" style="100" customWidth="1"/>
    <col min="9476" max="9476" width="21.140625" style="100" customWidth="1"/>
    <col min="9477" max="9728" width="9.140625" style="100"/>
    <col min="9729" max="9729" width="11.7109375" style="100" customWidth="1"/>
    <col min="9730" max="9730" width="16.7109375" style="100" customWidth="1"/>
    <col min="9731" max="9731" width="15.7109375" style="100" customWidth="1"/>
    <col min="9732" max="9732" width="21.140625" style="100" customWidth="1"/>
    <col min="9733" max="9984" width="9.140625" style="100"/>
    <col min="9985" max="9985" width="11.7109375" style="100" customWidth="1"/>
    <col min="9986" max="9986" width="16.7109375" style="100" customWidth="1"/>
    <col min="9987" max="9987" width="15.7109375" style="100" customWidth="1"/>
    <col min="9988" max="9988" width="21.140625" style="100" customWidth="1"/>
    <col min="9989" max="10240" width="9.140625" style="100"/>
    <col min="10241" max="10241" width="11.7109375" style="100" customWidth="1"/>
    <col min="10242" max="10242" width="16.7109375" style="100" customWidth="1"/>
    <col min="10243" max="10243" width="15.7109375" style="100" customWidth="1"/>
    <col min="10244" max="10244" width="21.140625" style="100" customWidth="1"/>
    <col min="10245" max="10496" width="9.140625" style="100"/>
    <col min="10497" max="10497" width="11.7109375" style="100" customWidth="1"/>
    <col min="10498" max="10498" width="16.7109375" style="100" customWidth="1"/>
    <col min="10499" max="10499" width="15.7109375" style="100" customWidth="1"/>
    <col min="10500" max="10500" width="21.140625" style="100" customWidth="1"/>
    <col min="10501" max="10752" width="9.140625" style="100"/>
    <col min="10753" max="10753" width="11.7109375" style="100" customWidth="1"/>
    <col min="10754" max="10754" width="16.7109375" style="100" customWidth="1"/>
    <col min="10755" max="10755" width="15.7109375" style="100" customWidth="1"/>
    <col min="10756" max="10756" width="21.140625" style="100" customWidth="1"/>
    <col min="10757" max="11008" width="9.140625" style="100"/>
    <col min="11009" max="11009" width="11.7109375" style="100" customWidth="1"/>
    <col min="11010" max="11010" width="16.7109375" style="100" customWidth="1"/>
    <col min="11011" max="11011" width="15.7109375" style="100" customWidth="1"/>
    <col min="11012" max="11012" width="21.140625" style="100" customWidth="1"/>
    <col min="11013" max="11264" width="9.140625" style="100"/>
    <col min="11265" max="11265" width="11.7109375" style="100" customWidth="1"/>
    <col min="11266" max="11266" width="16.7109375" style="100" customWidth="1"/>
    <col min="11267" max="11267" width="15.7109375" style="100" customWidth="1"/>
    <col min="11268" max="11268" width="21.140625" style="100" customWidth="1"/>
    <col min="11269" max="11520" width="9.140625" style="100"/>
    <col min="11521" max="11521" width="11.7109375" style="100" customWidth="1"/>
    <col min="11522" max="11522" width="16.7109375" style="100" customWidth="1"/>
    <col min="11523" max="11523" width="15.7109375" style="100" customWidth="1"/>
    <col min="11524" max="11524" width="21.140625" style="100" customWidth="1"/>
    <col min="11525" max="11776" width="9.140625" style="100"/>
    <col min="11777" max="11777" width="11.7109375" style="100" customWidth="1"/>
    <col min="11778" max="11778" width="16.7109375" style="100" customWidth="1"/>
    <col min="11779" max="11779" width="15.7109375" style="100" customWidth="1"/>
    <col min="11780" max="11780" width="21.140625" style="100" customWidth="1"/>
    <col min="11781" max="12032" width="9.140625" style="100"/>
    <col min="12033" max="12033" width="11.7109375" style="100" customWidth="1"/>
    <col min="12034" max="12034" width="16.7109375" style="100" customWidth="1"/>
    <col min="12035" max="12035" width="15.7109375" style="100" customWidth="1"/>
    <col min="12036" max="12036" width="21.140625" style="100" customWidth="1"/>
    <col min="12037" max="12288" width="9.140625" style="100"/>
    <col min="12289" max="12289" width="11.7109375" style="100" customWidth="1"/>
    <col min="12290" max="12290" width="16.7109375" style="100" customWidth="1"/>
    <col min="12291" max="12291" width="15.7109375" style="100" customWidth="1"/>
    <col min="12292" max="12292" width="21.140625" style="100" customWidth="1"/>
    <col min="12293" max="12544" width="9.140625" style="100"/>
    <col min="12545" max="12545" width="11.7109375" style="100" customWidth="1"/>
    <col min="12546" max="12546" width="16.7109375" style="100" customWidth="1"/>
    <col min="12547" max="12547" width="15.7109375" style="100" customWidth="1"/>
    <col min="12548" max="12548" width="21.140625" style="100" customWidth="1"/>
    <col min="12549" max="12800" width="9.140625" style="100"/>
    <col min="12801" max="12801" width="11.7109375" style="100" customWidth="1"/>
    <col min="12802" max="12802" width="16.7109375" style="100" customWidth="1"/>
    <col min="12803" max="12803" width="15.7109375" style="100" customWidth="1"/>
    <col min="12804" max="12804" width="21.140625" style="100" customWidth="1"/>
    <col min="12805" max="13056" width="9.140625" style="100"/>
    <col min="13057" max="13057" width="11.7109375" style="100" customWidth="1"/>
    <col min="13058" max="13058" width="16.7109375" style="100" customWidth="1"/>
    <col min="13059" max="13059" width="15.7109375" style="100" customWidth="1"/>
    <col min="13060" max="13060" width="21.140625" style="100" customWidth="1"/>
    <col min="13061" max="13312" width="9.140625" style="100"/>
    <col min="13313" max="13313" width="11.7109375" style="100" customWidth="1"/>
    <col min="13314" max="13314" width="16.7109375" style="100" customWidth="1"/>
    <col min="13315" max="13315" width="15.7109375" style="100" customWidth="1"/>
    <col min="13316" max="13316" width="21.140625" style="100" customWidth="1"/>
    <col min="13317" max="13568" width="9.140625" style="100"/>
    <col min="13569" max="13569" width="11.7109375" style="100" customWidth="1"/>
    <col min="13570" max="13570" width="16.7109375" style="100" customWidth="1"/>
    <col min="13571" max="13571" width="15.7109375" style="100" customWidth="1"/>
    <col min="13572" max="13572" width="21.140625" style="100" customWidth="1"/>
    <col min="13573" max="13824" width="9.140625" style="100"/>
    <col min="13825" max="13825" width="11.7109375" style="100" customWidth="1"/>
    <col min="13826" max="13826" width="16.7109375" style="100" customWidth="1"/>
    <col min="13827" max="13827" width="15.7109375" style="100" customWidth="1"/>
    <col min="13828" max="13828" width="21.140625" style="100" customWidth="1"/>
    <col min="13829" max="14080" width="9.140625" style="100"/>
    <col min="14081" max="14081" width="11.7109375" style="100" customWidth="1"/>
    <col min="14082" max="14082" width="16.7109375" style="100" customWidth="1"/>
    <col min="14083" max="14083" width="15.7109375" style="100" customWidth="1"/>
    <col min="14084" max="14084" width="21.140625" style="100" customWidth="1"/>
    <col min="14085" max="14336" width="9.140625" style="100"/>
    <col min="14337" max="14337" width="11.7109375" style="100" customWidth="1"/>
    <col min="14338" max="14338" width="16.7109375" style="100" customWidth="1"/>
    <col min="14339" max="14339" width="15.7109375" style="100" customWidth="1"/>
    <col min="14340" max="14340" width="21.140625" style="100" customWidth="1"/>
    <col min="14341" max="14592" width="9.140625" style="100"/>
    <col min="14593" max="14593" width="11.7109375" style="100" customWidth="1"/>
    <col min="14594" max="14594" width="16.7109375" style="100" customWidth="1"/>
    <col min="14595" max="14595" width="15.7109375" style="100" customWidth="1"/>
    <col min="14596" max="14596" width="21.140625" style="100" customWidth="1"/>
    <col min="14597" max="14848" width="9.140625" style="100"/>
    <col min="14849" max="14849" width="11.7109375" style="100" customWidth="1"/>
    <col min="14850" max="14850" width="16.7109375" style="100" customWidth="1"/>
    <col min="14851" max="14851" width="15.7109375" style="100" customWidth="1"/>
    <col min="14852" max="14852" width="21.140625" style="100" customWidth="1"/>
    <col min="14853" max="15104" width="9.140625" style="100"/>
    <col min="15105" max="15105" width="11.7109375" style="100" customWidth="1"/>
    <col min="15106" max="15106" width="16.7109375" style="100" customWidth="1"/>
    <col min="15107" max="15107" width="15.7109375" style="100" customWidth="1"/>
    <col min="15108" max="15108" width="21.140625" style="100" customWidth="1"/>
    <col min="15109" max="15360" width="9.140625" style="100"/>
    <col min="15361" max="15361" width="11.7109375" style="100" customWidth="1"/>
    <col min="15362" max="15362" width="16.7109375" style="100" customWidth="1"/>
    <col min="15363" max="15363" width="15.7109375" style="100" customWidth="1"/>
    <col min="15364" max="15364" width="21.140625" style="100" customWidth="1"/>
    <col min="15365" max="15616" width="9.140625" style="100"/>
    <col min="15617" max="15617" width="11.7109375" style="100" customWidth="1"/>
    <col min="15618" max="15618" width="16.7109375" style="100" customWidth="1"/>
    <col min="15619" max="15619" width="15.7109375" style="100" customWidth="1"/>
    <col min="15620" max="15620" width="21.140625" style="100" customWidth="1"/>
    <col min="15621" max="15872" width="9.140625" style="100"/>
    <col min="15873" max="15873" width="11.7109375" style="100" customWidth="1"/>
    <col min="15874" max="15874" width="16.7109375" style="100" customWidth="1"/>
    <col min="15875" max="15875" width="15.7109375" style="100" customWidth="1"/>
    <col min="15876" max="15876" width="21.140625" style="100" customWidth="1"/>
    <col min="15877" max="16128" width="9.140625" style="100"/>
    <col min="16129" max="16129" width="11.7109375" style="100" customWidth="1"/>
    <col min="16130" max="16130" width="16.7109375" style="100" customWidth="1"/>
    <col min="16131" max="16131" width="15.7109375" style="100" customWidth="1"/>
    <col min="16132" max="16132" width="21.140625" style="100" customWidth="1"/>
    <col min="16133" max="16384" width="9.140625" style="100"/>
  </cols>
  <sheetData>
    <row r="1" spans="1:6" ht="18.75" thickBot="1" x14ac:dyDescent="0.3">
      <c r="A1" s="265" t="s">
        <v>269</v>
      </c>
      <c r="B1" s="269"/>
    </row>
    <row r="3" spans="1:6" ht="15" x14ac:dyDescent="0.2">
      <c r="A3" s="223" t="s">
        <v>449</v>
      </c>
      <c r="B3" s="223"/>
      <c r="C3" s="223"/>
      <c r="D3" s="102"/>
      <c r="E3" s="102"/>
      <c r="F3" s="102"/>
    </row>
    <row r="4" spans="1:6" ht="15.75" x14ac:dyDescent="0.25">
      <c r="A4" s="223" t="s">
        <v>519</v>
      </c>
      <c r="B4" s="223"/>
      <c r="C4" s="223"/>
      <c r="D4" s="102"/>
      <c r="E4" s="102"/>
      <c r="F4" s="102"/>
    </row>
    <row r="5" spans="1:6" ht="15.75" x14ac:dyDescent="0.25">
      <c r="A5" s="223" t="s">
        <v>520</v>
      </c>
      <c r="B5" s="223"/>
      <c r="C5" s="223"/>
      <c r="D5" s="102"/>
      <c r="E5" s="102"/>
      <c r="F5" s="102"/>
    </row>
    <row r="6" spans="1:6" ht="15.75" thickBot="1" x14ac:dyDescent="0.25">
      <c r="A6" s="223"/>
      <c r="B6" s="223"/>
      <c r="C6" s="223"/>
      <c r="D6" s="102"/>
      <c r="E6" s="102"/>
      <c r="F6" s="102"/>
    </row>
    <row r="7" spans="1:6" ht="15" thickBot="1" x14ac:dyDescent="0.25">
      <c r="A7" s="224" t="s">
        <v>446</v>
      </c>
      <c r="B7" s="224" t="s">
        <v>447</v>
      </c>
      <c r="C7" s="224" t="s">
        <v>448</v>
      </c>
      <c r="D7" s="102"/>
      <c r="E7" s="102"/>
      <c r="F7" s="102"/>
    </row>
    <row r="8" spans="1:6" ht="15" thickBot="1" x14ac:dyDescent="0.25">
      <c r="A8" s="225">
        <v>210</v>
      </c>
      <c r="B8" s="225">
        <v>35</v>
      </c>
      <c r="C8" s="226">
        <f>A8/B8</f>
        <v>6</v>
      </c>
      <c r="D8" s="102"/>
      <c r="E8" s="102"/>
      <c r="F8" s="102"/>
    </row>
    <row r="9" spans="1:6" ht="15" thickBot="1" x14ac:dyDescent="0.25">
      <c r="A9" s="227">
        <v>55</v>
      </c>
      <c r="B9" s="227">
        <v>0</v>
      </c>
      <c r="C9" s="226" t="e">
        <f t="shared" ref="C9:C25" si="0">A9/B9</f>
        <v>#DIV/0!</v>
      </c>
      <c r="D9" s="102"/>
      <c r="E9" s="102"/>
      <c r="F9" s="102"/>
    </row>
    <row r="10" spans="1:6" ht="15" thickBot="1" x14ac:dyDescent="0.25">
      <c r="A10" s="227">
        <v>50</v>
      </c>
      <c r="B10" s="225">
        <v>23</v>
      </c>
      <c r="C10" s="226">
        <f t="shared" si="0"/>
        <v>2.1739130434782608</v>
      </c>
      <c r="D10" s="102"/>
      <c r="E10" s="102"/>
      <c r="F10" s="102"/>
    </row>
    <row r="11" spans="1:6" ht="15" thickBot="1" x14ac:dyDescent="0.25">
      <c r="A11" s="225">
        <f ca="1">RANDBETWEEN(0,200)</f>
        <v>128</v>
      </c>
      <c r="B11" s="225">
        <f ca="1">RANDBETWEEN(0,200)</f>
        <v>70</v>
      </c>
      <c r="C11" s="226">
        <f t="shared" ca="1" si="0"/>
        <v>1.8285714285714285</v>
      </c>
      <c r="D11" s="102"/>
      <c r="E11" s="102"/>
      <c r="F11" s="102"/>
    </row>
    <row r="12" spans="1:6" ht="15" thickBot="1" x14ac:dyDescent="0.25">
      <c r="A12" s="225">
        <f t="shared" ref="A12:B25" ca="1" si="1">RANDBETWEEN(0,200)</f>
        <v>143</v>
      </c>
      <c r="B12" s="225">
        <v>0</v>
      </c>
      <c r="C12" s="226" t="e">
        <f t="shared" ca="1" si="0"/>
        <v>#DIV/0!</v>
      </c>
      <c r="D12" s="102"/>
      <c r="E12" s="102"/>
      <c r="F12" s="102"/>
    </row>
    <row r="13" spans="1:6" ht="15" thickBot="1" x14ac:dyDescent="0.25">
      <c r="A13" s="225">
        <f t="shared" ca="1" si="1"/>
        <v>34</v>
      </c>
      <c r="B13" s="225">
        <f t="shared" ca="1" si="1"/>
        <v>80</v>
      </c>
      <c r="C13" s="226">
        <f t="shared" ca="1" si="0"/>
        <v>0.42499999999999999</v>
      </c>
      <c r="D13" s="102"/>
      <c r="E13" s="102"/>
      <c r="F13" s="102"/>
    </row>
    <row r="14" spans="1:6" ht="15" thickBot="1" x14ac:dyDescent="0.25">
      <c r="A14" s="225">
        <f t="shared" ca="1" si="1"/>
        <v>170</v>
      </c>
      <c r="B14" s="225">
        <f t="shared" ca="1" si="1"/>
        <v>112</v>
      </c>
      <c r="C14" s="226">
        <f t="shared" ca="1" si="0"/>
        <v>1.5178571428571428</v>
      </c>
      <c r="D14" s="102"/>
      <c r="E14" s="102"/>
      <c r="F14" s="102"/>
    </row>
    <row r="15" spans="1:6" ht="15" thickBot="1" x14ac:dyDescent="0.25">
      <c r="A15" s="225">
        <f t="shared" ca="1" si="1"/>
        <v>171</v>
      </c>
      <c r="B15" s="225">
        <f t="shared" ca="1" si="1"/>
        <v>103</v>
      </c>
      <c r="C15" s="226">
        <f t="shared" ca="1" si="0"/>
        <v>1.6601941747572815</v>
      </c>
      <c r="D15" s="102"/>
      <c r="E15" s="102"/>
      <c r="F15" s="102"/>
    </row>
    <row r="16" spans="1:6" ht="15" thickBot="1" x14ac:dyDescent="0.25">
      <c r="A16" s="225">
        <f t="shared" ca="1" si="1"/>
        <v>101</v>
      </c>
      <c r="B16" s="225">
        <f t="shared" ca="1" si="1"/>
        <v>188</v>
      </c>
      <c r="C16" s="226">
        <f t="shared" ca="1" si="0"/>
        <v>0.53723404255319152</v>
      </c>
      <c r="D16" s="102"/>
      <c r="E16" s="102"/>
      <c r="F16" s="102"/>
    </row>
    <row r="17" spans="1:6" ht="15" thickBot="1" x14ac:dyDescent="0.25">
      <c r="A17" s="225">
        <f t="shared" ca="1" si="1"/>
        <v>116</v>
      </c>
      <c r="B17" s="225">
        <v>0</v>
      </c>
      <c r="C17" s="226" t="e">
        <f t="shared" ca="1" si="0"/>
        <v>#DIV/0!</v>
      </c>
      <c r="D17" s="102"/>
      <c r="E17" s="102"/>
      <c r="F17" s="102"/>
    </row>
    <row r="18" spans="1:6" ht="15" thickBot="1" x14ac:dyDescent="0.25">
      <c r="A18" s="225">
        <f t="shared" ca="1" si="1"/>
        <v>82</v>
      </c>
      <c r="B18" s="225">
        <f t="shared" ca="1" si="1"/>
        <v>152</v>
      </c>
      <c r="C18" s="226">
        <f t="shared" ca="1" si="0"/>
        <v>0.53947368421052633</v>
      </c>
      <c r="D18" s="221"/>
      <c r="E18" s="102"/>
      <c r="F18" s="102"/>
    </row>
    <row r="19" spans="1:6" ht="15" thickBot="1" x14ac:dyDescent="0.25">
      <c r="A19" s="225">
        <f t="shared" ca="1" si="1"/>
        <v>115</v>
      </c>
      <c r="B19" s="225">
        <f t="shared" ca="1" si="1"/>
        <v>86</v>
      </c>
      <c r="C19" s="226">
        <f t="shared" ca="1" si="0"/>
        <v>1.3372093023255813</v>
      </c>
      <c r="D19" s="222"/>
      <c r="E19" s="102"/>
      <c r="F19" s="102"/>
    </row>
    <row r="20" spans="1:6" ht="15" thickBot="1" x14ac:dyDescent="0.25">
      <c r="A20" s="225">
        <f ca="1">RANDBETWEEN(0,200)</f>
        <v>174</v>
      </c>
      <c r="B20" s="225">
        <f t="shared" ca="1" si="1"/>
        <v>25</v>
      </c>
      <c r="C20" s="226">
        <f t="shared" ca="1" si="0"/>
        <v>6.96</v>
      </c>
      <c r="D20" s="102"/>
      <c r="E20" s="102"/>
      <c r="F20" s="102"/>
    </row>
    <row r="21" spans="1:6" ht="15" thickBot="1" x14ac:dyDescent="0.25">
      <c r="A21" s="225">
        <f t="shared" ca="1" si="1"/>
        <v>35</v>
      </c>
      <c r="B21" s="225">
        <v>0</v>
      </c>
      <c r="C21" s="226" t="e">
        <f t="shared" ca="1" si="0"/>
        <v>#DIV/0!</v>
      </c>
      <c r="D21" s="102"/>
      <c r="E21" s="102"/>
      <c r="F21" s="102"/>
    </row>
    <row r="22" spans="1:6" ht="15" thickBot="1" x14ac:dyDescent="0.25">
      <c r="A22" s="225">
        <f t="shared" ca="1" si="1"/>
        <v>182</v>
      </c>
      <c r="B22" s="225">
        <f t="shared" ca="1" si="1"/>
        <v>193</v>
      </c>
      <c r="C22" s="226">
        <f t="shared" ca="1" si="0"/>
        <v>0.94300518134715028</v>
      </c>
      <c r="D22" s="102"/>
      <c r="E22" s="102"/>
      <c r="F22" s="102"/>
    </row>
    <row r="23" spans="1:6" ht="15" thickBot="1" x14ac:dyDescent="0.25">
      <c r="A23" s="225">
        <f t="shared" ca="1" si="1"/>
        <v>113</v>
      </c>
      <c r="B23" s="225">
        <f t="shared" ca="1" si="1"/>
        <v>2</v>
      </c>
      <c r="C23" s="226">
        <f t="shared" ca="1" si="0"/>
        <v>56.5</v>
      </c>
      <c r="D23" s="102"/>
      <c r="E23" s="102"/>
      <c r="F23" s="102"/>
    </row>
    <row r="24" spans="1:6" ht="15" thickBot="1" x14ac:dyDescent="0.25">
      <c r="A24" s="225">
        <f t="shared" ca="1" si="1"/>
        <v>24</v>
      </c>
      <c r="B24" s="225">
        <f t="shared" ca="1" si="1"/>
        <v>62</v>
      </c>
      <c r="C24" s="226">
        <f t="shared" ca="1" si="0"/>
        <v>0.38709677419354838</v>
      </c>
      <c r="D24" s="102"/>
      <c r="E24" s="102"/>
      <c r="F24" s="102"/>
    </row>
    <row r="25" spans="1:6" ht="15" thickBot="1" x14ac:dyDescent="0.25">
      <c r="A25" s="225">
        <f t="shared" ca="1" si="1"/>
        <v>186</v>
      </c>
      <c r="B25" s="225">
        <f t="shared" ca="1" si="1"/>
        <v>198</v>
      </c>
      <c r="C25" s="226">
        <f t="shared" ca="1" si="0"/>
        <v>0.93939393939393945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28"/>
  <sheetViews>
    <sheetView showGridLines="0" workbookViewId="0">
      <selection activeCell="B12" sqref="B12"/>
    </sheetView>
  </sheetViews>
  <sheetFormatPr defaultRowHeight="15" x14ac:dyDescent="0.25"/>
  <cols>
    <col min="1" max="1" width="15.42578125" customWidth="1"/>
    <col min="2" max="2" width="12.42578125" customWidth="1"/>
    <col min="3" max="3" width="14.140625" bestFit="1" customWidth="1"/>
    <col min="4" max="4" width="13" customWidth="1"/>
    <col min="5" max="5" width="12.7109375" customWidth="1"/>
    <col min="6" max="6" width="16.140625" customWidth="1"/>
  </cols>
  <sheetData>
    <row r="1" spans="1:6" ht="18.75" thickBot="1" x14ac:dyDescent="0.3">
      <c r="A1" s="265" t="s">
        <v>269</v>
      </c>
      <c r="B1" s="269"/>
    </row>
    <row r="3" spans="1:6" ht="15.75" x14ac:dyDescent="0.25">
      <c r="A3" s="263" t="s">
        <v>527</v>
      </c>
    </row>
    <row r="4" spans="1:6" ht="15.75" x14ac:dyDescent="0.25">
      <c r="A4" s="263" t="s">
        <v>528</v>
      </c>
    </row>
    <row r="6" spans="1:6" ht="15.75" thickBot="1" x14ac:dyDescent="0.3"/>
    <row r="7" spans="1:6" ht="15.75" thickBot="1" x14ac:dyDescent="0.3">
      <c r="C7" s="279" t="s">
        <v>48</v>
      </c>
      <c r="D7" s="280"/>
      <c r="E7" s="280"/>
      <c r="F7" s="281"/>
    </row>
    <row r="8" spans="1:6" ht="15.75" thickBot="1" x14ac:dyDescent="0.3"/>
    <row r="9" spans="1:6" x14ac:dyDescent="0.25">
      <c r="C9" s="282" t="s">
        <v>49</v>
      </c>
      <c r="D9" s="283"/>
      <c r="E9" s="283"/>
      <c r="F9" s="284"/>
    </row>
    <row r="10" spans="1:6" ht="15.75" thickBot="1" x14ac:dyDescent="0.3">
      <c r="C10" s="285" t="s">
        <v>50</v>
      </c>
      <c r="D10" s="286"/>
      <c r="E10" s="286"/>
      <c r="F10" s="287"/>
    </row>
    <row r="12" spans="1:6" ht="15.75" thickBot="1" x14ac:dyDescent="0.3"/>
    <row r="13" spans="1:6" x14ac:dyDescent="0.25">
      <c r="C13" s="60" t="s">
        <v>51</v>
      </c>
      <c r="D13" s="61" t="s">
        <v>52</v>
      </c>
      <c r="E13" s="61" t="s">
        <v>53</v>
      </c>
      <c r="F13" s="62" t="s">
        <v>54</v>
      </c>
    </row>
    <row r="14" spans="1:6" x14ac:dyDescent="0.25">
      <c r="C14" s="63" t="s">
        <v>55</v>
      </c>
      <c r="D14" s="64">
        <v>125</v>
      </c>
      <c r="E14" s="65">
        <v>1.9</v>
      </c>
      <c r="F14" s="66">
        <f t="shared" ref="F14:F28" si="0">D14*E14</f>
        <v>237.5</v>
      </c>
    </row>
    <row r="15" spans="1:6" x14ac:dyDescent="0.25">
      <c r="C15" s="63" t="s">
        <v>56</v>
      </c>
      <c r="D15" s="64">
        <v>30</v>
      </c>
      <c r="E15" s="65">
        <v>1.1000000000000001</v>
      </c>
      <c r="F15" s="66">
        <f t="shared" si="0"/>
        <v>33</v>
      </c>
    </row>
    <row r="16" spans="1:6" x14ac:dyDescent="0.25">
      <c r="C16" s="63" t="s">
        <v>57</v>
      </c>
      <c r="D16" s="64">
        <v>96</v>
      </c>
      <c r="E16" s="65">
        <v>15.86</v>
      </c>
      <c r="F16" s="66">
        <f t="shared" si="0"/>
        <v>1522.56</v>
      </c>
    </row>
    <row r="17" spans="3:6" x14ac:dyDescent="0.25">
      <c r="C17" s="63" t="s">
        <v>58</v>
      </c>
      <c r="D17" s="64">
        <v>145</v>
      </c>
      <c r="E17" s="65">
        <v>10.6</v>
      </c>
      <c r="F17" s="66">
        <f t="shared" si="0"/>
        <v>1537</v>
      </c>
    </row>
    <row r="18" spans="3:6" x14ac:dyDescent="0.25">
      <c r="C18" s="63" t="s">
        <v>59</v>
      </c>
      <c r="D18" s="64">
        <v>50</v>
      </c>
      <c r="E18" s="65">
        <v>10.4</v>
      </c>
      <c r="F18" s="66">
        <f t="shared" si="0"/>
        <v>520</v>
      </c>
    </row>
    <row r="19" spans="3:6" x14ac:dyDescent="0.25">
      <c r="C19" s="63" t="s">
        <v>60</v>
      </c>
      <c r="D19" s="64">
        <v>65</v>
      </c>
      <c r="E19" s="65">
        <v>9.5</v>
      </c>
      <c r="F19" s="66">
        <f t="shared" si="0"/>
        <v>617.5</v>
      </c>
    </row>
    <row r="20" spans="3:6" x14ac:dyDescent="0.25">
      <c r="C20" s="63" t="s">
        <v>61</v>
      </c>
      <c r="D20" s="64">
        <v>32</v>
      </c>
      <c r="E20" s="65">
        <v>0.9</v>
      </c>
      <c r="F20" s="66">
        <f t="shared" si="0"/>
        <v>28.8</v>
      </c>
    </row>
    <row r="21" spans="3:6" x14ac:dyDescent="0.25">
      <c r="C21" s="63" t="s">
        <v>62</v>
      </c>
      <c r="D21" s="64">
        <v>27</v>
      </c>
      <c r="E21" s="65">
        <v>2.2999999999999998</v>
      </c>
      <c r="F21" s="66">
        <f t="shared" si="0"/>
        <v>62.099999999999994</v>
      </c>
    </row>
    <row r="22" spans="3:6" x14ac:dyDescent="0.25">
      <c r="C22" s="63" t="s">
        <v>63</v>
      </c>
      <c r="D22" s="64">
        <v>48</v>
      </c>
      <c r="E22" s="65">
        <v>1.1499999999999999</v>
      </c>
      <c r="F22" s="66">
        <f t="shared" si="0"/>
        <v>55.199999999999996</v>
      </c>
    </row>
    <row r="23" spans="3:6" x14ac:dyDescent="0.25">
      <c r="C23" s="63" t="s">
        <v>64</v>
      </c>
      <c r="D23" s="64">
        <v>95</v>
      </c>
      <c r="E23" s="65">
        <v>1.4</v>
      </c>
      <c r="F23" s="66">
        <f t="shared" si="0"/>
        <v>133</v>
      </c>
    </row>
    <row r="24" spans="3:6" x14ac:dyDescent="0.25">
      <c r="C24" s="63" t="s">
        <v>65</v>
      </c>
      <c r="D24" s="64">
        <v>15</v>
      </c>
      <c r="E24" s="65">
        <v>1.8</v>
      </c>
      <c r="F24" s="66">
        <f t="shared" si="0"/>
        <v>27</v>
      </c>
    </row>
    <row r="25" spans="3:6" x14ac:dyDescent="0.25">
      <c r="C25" s="63" t="s">
        <v>66</v>
      </c>
      <c r="D25" s="64">
        <v>74</v>
      </c>
      <c r="E25" s="65">
        <v>35</v>
      </c>
      <c r="F25" s="66">
        <f t="shared" si="0"/>
        <v>2590</v>
      </c>
    </row>
    <row r="26" spans="3:6" x14ac:dyDescent="0.25">
      <c r="C26" s="63" t="s">
        <v>67</v>
      </c>
      <c r="D26" s="64">
        <v>68</v>
      </c>
      <c r="E26" s="65">
        <v>3.2</v>
      </c>
      <c r="F26" s="66">
        <f t="shared" si="0"/>
        <v>217.60000000000002</v>
      </c>
    </row>
    <row r="27" spans="3:6" x14ac:dyDescent="0.25">
      <c r="C27" s="63" t="s">
        <v>68</v>
      </c>
      <c r="D27" s="64">
        <v>72</v>
      </c>
      <c r="E27" s="65">
        <v>2.8</v>
      </c>
      <c r="F27" s="66">
        <f t="shared" si="0"/>
        <v>201.6</v>
      </c>
    </row>
    <row r="28" spans="3:6" ht="15.75" thickBot="1" x14ac:dyDescent="0.3">
      <c r="C28" s="67" t="s">
        <v>69</v>
      </c>
      <c r="D28" s="68">
        <v>38</v>
      </c>
      <c r="E28" s="69">
        <v>7.5</v>
      </c>
      <c r="F28" s="70">
        <f t="shared" si="0"/>
        <v>285</v>
      </c>
    </row>
  </sheetData>
  <mergeCells count="3">
    <mergeCell ref="C7:F7"/>
    <mergeCell ref="C9:F9"/>
    <mergeCell ref="C10:F10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workbookViewId="0">
      <selection activeCell="B7" sqref="B7"/>
    </sheetView>
  </sheetViews>
  <sheetFormatPr defaultRowHeight="15" x14ac:dyDescent="0.25"/>
  <cols>
    <col min="1" max="1" width="39" customWidth="1"/>
    <col min="2" max="2" width="25.5703125" bestFit="1" customWidth="1"/>
    <col min="3" max="3" width="14.140625" bestFit="1" customWidth="1"/>
    <col min="4" max="4" width="13" customWidth="1"/>
    <col min="5" max="5" width="12.7109375" customWidth="1"/>
    <col min="6" max="6" width="16.140625" customWidth="1"/>
  </cols>
  <sheetData>
    <row r="1" spans="1:7" ht="18.75" thickBot="1" x14ac:dyDescent="0.3">
      <c r="A1" s="265" t="s">
        <v>269</v>
      </c>
      <c r="B1" s="269"/>
    </row>
    <row r="3" spans="1:7" ht="15.75" x14ac:dyDescent="0.25">
      <c r="A3" s="267" t="s">
        <v>521</v>
      </c>
      <c r="B3" s="228"/>
      <c r="C3" s="228"/>
      <c r="D3" s="228"/>
      <c r="E3" s="228"/>
      <c r="F3" s="228"/>
      <c r="G3" s="228"/>
    </row>
    <row r="4" spans="1:7" x14ac:dyDescent="0.25">
      <c r="A4" s="228"/>
      <c r="B4" s="228"/>
      <c r="C4" s="228"/>
      <c r="D4" s="228"/>
      <c r="E4" s="228"/>
      <c r="F4" s="228"/>
      <c r="G4" s="228"/>
    </row>
    <row r="5" spans="1:7" x14ac:dyDescent="0.25">
      <c r="A5" s="229" t="s">
        <v>450</v>
      </c>
      <c r="B5" s="230" t="s">
        <v>451</v>
      </c>
      <c r="C5" s="228"/>
      <c r="D5" s="231"/>
      <c r="E5" s="231"/>
      <c r="F5" s="231"/>
      <c r="G5" s="231"/>
    </row>
    <row r="6" spans="1:7" x14ac:dyDescent="0.25">
      <c r="A6" s="232" t="s">
        <v>466</v>
      </c>
      <c r="B6" s="233">
        <v>10050</v>
      </c>
      <c r="C6" s="234" t="s">
        <v>465</v>
      </c>
      <c r="D6" s="228"/>
      <c r="E6" s="231"/>
      <c r="F6" s="231"/>
      <c r="G6" s="231"/>
    </row>
    <row r="7" spans="1:7" x14ac:dyDescent="0.25">
      <c r="A7" s="232" t="s">
        <v>468</v>
      </c>
      <c r="B7" s="233"/>
      <c r="C7" s="228"/>
      <c r="D7" s="231"/>
      <c r="E7" s="231"/>
      <c r="F7" s="231"/>
      <c r="G7" s="231"/>
    </row>
    <row r="8" spans="1:7" x14ac:dyDescent="0.25">
      <c r="A8" s="232" t="s">
        <v>467</v>
      </c>
      <c r="B8" s="233"/>
      <c r="C8" s="228"/>
      <c r="D8" s="231"/>
      <c r="E8" s="231"/>
      <c r="F8" s="231"/>
      <c r="G8" s="231"/>
    </row>
    <row r="9" spans="1:7" x14ac:dyDescent="0.25">
      <c r="A9" s="232" t="s">
        <v>469</v>
      </c>
      <c r="B9" s="235"/>
      <c r="C9" s="228"/>
      <c r="D9" s="236"/>
      <c r="E9" s="236"/>
      <c r="F9" s="236"/>
      <c r="G9" s="236"/>
    </row>
    <row r="10" spans="1:7" x14ac:dyDescent="0.25">
      <c r="A10" s="234"/>
      <c r="B10" s="237"/>
      <c r="C10" s="237"/>
      <c r="D10" s="237"/>
      <c r="E10" s="238"/>
      <c r="F10" s="239"/>
      <c r="G10" s="240"/>
    </row>
    <row r="11" spans="1:7" x14ac:dyDescent="0.25">
      <c r="A11" s="234"/>
      <c r="B11" s="237"/>
      <c r="C11" s="237"/>
      <c r="D11" s="237"/>
      <c r="E11" s="238"/>
      <c r="F11" s="239"/>
      <c r="G11" s="240"/>
    </row>
    <row r="12" spans="1:7" ht="15.75" x14ac:dyDescent="0.25">
      <c r="A12" s="267" t="s">
        <v>522</v>
      </c>
      <c r="B12" s="228"/>
      <c r="C12" s="228"/>
      <c r="D12" s="237"/>
      <c r="E12" s="238"/>
      <c r="F12" s="239"/>
      <c r="G12" s="240"/>
    </row>
    <row r="13" spans="1:7" x14ac:dyDescent="0.25">
      <c r="A13" s="228"/>
      <c r="B13" s="228"/>
      <c r="C13" s="228"/>
      <c r="D13" s="237"/>
      <c r="E13" s="238"/>
      <c r="F13" s="239"/>
      <c r="G13" s="240"/>
    </row>
    <row r="14" spans="1:7" x14ac:dyDescent="0.25">
      <c r="A14" s="229" t="s">
        <v>450</v>
      </c>
      <c r="B14" s="230" t="s">
        <v>452</v>
      </c>
      <c r="C14" s="228"/>
      <c r="D14" s="237"/>
      <c r="E14" s="238"/>
      <c r="F14" s="239"/>
      <c r="G14" s="240"/>
    </row>
    <row r="15" spans="1:7" x14ac:dyDescent="0.25">
      <c r="A15" s="232" t="s">
        <v>466</v>
      </c>
      <c r="B15" s="233" t="s">
        <v>470</v>
      </c>
      <c r="C15" s="234" t="s">
        <v>465</v>
      </c>
      <c r="D15" s="237"/>
      <c r="E15" s="238"/>
      <c r="F15" s="239"/>
      <c r="G15" s="240"/>
    </row>
    <row r="16" spans="1:7" x14ac:dyDescent="0.25">
      <c r="A16" s="232" t="s">
        <v>468</v>
      </c>
      <c r="B16" s="233"/>
      <c r="C16" s="228"/>
      <c r="D16" s="231"/>
      <c r="E16" s="231"/>
      <c r="F16" s="231"/>
      <c r="G16" s="231"/>
    </row>
    <row r="17" spans="1:7" x14ac:dyDescent="0.25">
      <c r="A17" s="232" t="s">
        <v>467</v>
      </c>
      <c r="B17" s="233"/>
      <c r="C17" s="228"/>
      <c r="D17" s="234"/>
      <c r="E17" s="231"/>
      <c r="F17" s="241"/>
      <c r="G17" s="242"/>
    </row>
    <row r="18" spans="1:7" x14ac:dyDescent="0.25">
      <c r="A18" s="232" t="s">
        <v>469</v>
      </c>
      <c r="B18" s="235"/>
      <c r="C18" s="228"/>
      <c r="D18" s="231"/>
      <c r="E18" s="228"/>
      <c r="F18" s="231"/>
      <c r="G18" s="231"/>
    </row>
    <row r="19" spans="1:7" x14ac:dyDescent="0.25">
      <c r="A19" s="231"/>
      <c r="B19" s="231"/>
      <c r="C19" s="231"/>
      <c r="D19" s="231"/>
      <c r="E19" s="231"/>
      <c r="F19" s="231"/>
      <c r="G19" s="231"/>
    </row>
    <row r="20" spans="1:7" x14ac:dyDescent="0.25">
      <c r="A20" s="231"/>
      <c r="B20" s="231"/>
      <c r="C20" s="231"/>
      <c r="D20" s="231"/>
      <c r="E20" s="231"/>
      <c r="F20" s="231"/>
      <c r="G20" s="231"/>
    </row>
    <row r="21" spans="1:7" ht="15.75" x14ac:dyDescent="0.25">
      <c r="A21" s="267" t="s">
        <v>453</v>
      </c>
      <c r="B21" s="231"/>
      <c r="C21" s="231"/>
      <c r="D21" s="231"/>
      <c r="E21" s="231"/>
      <c r="F21" s="231"/>
      <c r="G21" s="231"/>
    </row>
    <row r="22" spans="1:7" ht="15.75" x14ac:dyDescent="0.25">
      <c r="A22" s="267" t="s">
        <v>454</v>
      </c>
      <c r="B22" s="231"/>
      <c r="C22" s="231"/>
      <c r="D22" s="231"/>
      <c r="E22" s="231"/>
      <c r="F22" s="231"/>
      <c r="G22" s="231"/>
    </row>
    <row r="23" spans="1:7" ht="15.75" x14ac:dyDescent="0.25">
      <c r="A23" s="267" t="s">
        <v>455</v>
      </c>
      <c r="B23" s="231"/>
      <c r="C23" s="231"/>
      <c r="D23" s="231"/>
      <c r="E23" s="231"/>
      <c r="F23" s="231"/>
      <c r="G23" s="231"/>
    </row>
    <row r="24" spans="1:7" ht="15.75" x14ac:dyDescent="0.25">
      <c r="A24" s="268" t="s">
        <v>456</v>
      </c>
      <c r="B24" s="231"/>
      <c r="C24" s="231"/>
      <c r="D24" s="231"/>
      <c r="E24" s="231"/>
      <c r="F24" s="231"/>
      <c r="G24" s="231"/>
    </row>
    <row r="25" spans="1:7" x14ac:dyDescent="0.25">
      <c r="A25" s="231"/>
      <c r="B25" s="231"/>
      <c r="C25" s="231"/>
      <c r="D25" s="231"/>
      <c r="E25" s="231"/>
      <c r="F25" s="231"/>
      <c r="G25" s="231"/>
    </row>
    <row r="26" spans="1:7" x14ac:dyDescent="0.25">
      <c r="A26" s="229" t="s">
        <v>457</v>
      </c>
      <c r="B26" s="229" t="s">
        <v>458</v>
      </c>
      <c r="C26" s="228"/>
      <c r="D26" s="228"/>
      <c r="E26" s="228"/>
      <c r="F26" s="228"/>
      <c r="G26" s="228"/>
    </row>
    <row r="27" spans="1:7" x14ac:dyDescent="0.25">
      <c r="A27" s="232">
        <f ca="1">RANDBETWEEN(1000000,5000000)</f>
        <v>4202941</v>
      </c>
      <c r="B27" s="233"/>
      <c r="C27" s="228"/>
      <c r="D27" s="228"/>
      <c r="E27" s="228"/>
      <c r="F27" s="228"/>
      <c r="G27" s="228"/>
    </row>
    <row r="28" spans="1:7" x14ac:dyDescent="0.25">
      <c r="A28" s="232">
        <f ca="1">RANDBETWEEN(50000000,60000000)</f>
        <v>58445837</v>
      </c>
      <c r="B28" s="233"/>
      <c r="C28" s="228"/>
      <c r="D28" s="228"/>
      <c r="E28" s="228"/>
      <c r="F28" s="228"/>
      <c r="G28" s="228"/>
    </row>
    <row r="29" spans="1:7" x14ac:dyDescent="0.25">
      <c r="A29" s="232">
        <f ca="1">RANDBETWEEN(1000000,5000000)</f>
        <v>1863393</v>
      </c>
      <c r="B29" s="233"/>
      <c r="C29" s="228"/>
      <c r="D29" s="228"/>
      <c r="E29" s="228"/>
      <c r="F29" s="228"/>
      <c r="G29" s="228"/>
    </row>
    <row r="30" spans="1:7" x14ac:dyDescent="0.25">
      <c r="A30" s="232">
        <f ca="1">RANDBETWEEN(1000000,5000000)</f>
        <v>1392733</v>
      </c>
      <c r="B30" s="233"/>
      <c r="C30" s="228"/>
      <c r="D30" s="228"/>
      <c r="E30" s="228"/>
      <c r="F30" s="228"/>
      <c r="G30" s="228"/>
    </row>
    <row r="31" spans="1:7" x14ac:dyDescent="0.25">
      <c r="A31" s="232">
        <f ca="1">RANDBETWEEN(50000000,60000000)</f>
        <v>52240367</v>
      </c>
      <c r="B31" s="233"/>
      <c r="C31" s="228"/>
      <c r="D31" s="228"/>
      <c r="E31" s="228"/>
      <c r="F31" s="228"/>
      <c r="G31" s="228"/>
    </row>
    <row r="32" spans="1:7" x14ac:dyDescent="0.25">
      <c r="A32" s="232">
        <f ca="1">RANDBETWEEN(50000000,60000000)</f>
        <v>51558378</v>
      </c>
      <c r="B32" s="233"/>
      <c r="C32" s="228"/>
      <c r="D32" s="228"/>
      <c r="E32" s="228"/>
      <c r="F32" s="228"/>
      <c r="G32" s="228"/>
    </row>
    <row r="33" spans="1:7" x14ac:dyDescent="0.25">
      <c r="A33" s="228"/>
      <c r="B33" s="228"/>
      <c r="C33" s="228"/>
      <c r="D33" s="228"/>
      <c r="E33" s="228"/>
      <c r="F33" s="228"/>
      <c r="G33" s="228"/>
    </row>
    <row r="34" spans="1:7" ht="15.75" x14ac:dyDescent="0.25">
      <c r="A34" s="267" t="s">
        <v>459</v>
      </c>
      <c r="B34" s="228"/>
      <c r="C34" s="228"/>
      <c r="D34" s="228"/>
      <c r="E34" s="228"/>
      <c r="F34" s="228"/>
      <c r="G34" s="228"/>
    </row>
    <row r="35" spans="1:7" x14ac:dyDescent="0.25">
      <c r="A35" s="228"/>
      <c r="B35" s="228"/>
      <c r="C35" s="228"/>
      <c r="D35" s="228"/>
      <c r="E35" s="228"/>
      <c r="F35" s="228"/>
      <c r="G35" s="228"/>
    </row>
    <row r="36" spans="1:7" x14ac:dyDescent="0.25">
      <c r="A36" s="229" t="s">
        <v>450</v>
      </c>
      <c r="B36" s="229" t="s">
        <v>460</v>
      </c>
      <c r="C36" s="228"/>
      <c r="D36" s="228"/>
      <c r="E36" s="228"/>
      <c r="F36" s="228"/>
      <c r="G36" s="228"/>
    </row>
    <row r="37" spans="1:7" x14ac:dyDescent="0.25">
      <c r="A37" s="232" t="s">
        <v>461</v>
      </c>
      <c r="B37" s="229"/>
      <c r="C37" s="228"/>
      <c r="D37" s="228"/>
      <c r="E37" s="228"/>
      <c r="F37" s="228"/>
      <c r="G37" s="228"/>
    </row>
    <row r="38" spans="1:7" x14ac:dyDescent="0.25">
      <c r="A38" s="232" t="s">
        <v>462</v>
      </c>
      <c r="B38" s="229"/>
      <c r="C38" s="228"/>
      <c r="D38" s="228"/>
      <c r="E38" s="228"/>
      <c r="F38" s="228"/>
      <c r="G38" s="228"/>
    </row>
    <row r="39" spans="1:7" x14ac:dyDescent="0.25">
      <c r="A39" s="232" t="s">
        <v>463</v>
      </c>
      <c r="B39" s="229"/>
      <c r="C39" s="228"/>
      <c r="D39" s="228"/>
      <c r="E39" s="228"/>
      <c r="F39" s="228"/>
      <c r="G39" s="228"/>
    </row>
    <row r="40" spans="1:7" x14ac:dyDescent="0.25">
      <c r="A40" s="232" t="s">
        <v>464</v>
      </c>
      <c r="B40" s="229"/>
      <c r="C40" s="228"/>
      <c r="D40" s="228"/>
      <c r="E40" s="228"/>
      <c r="F40" s="228"/>
      <c r="G40" s="228"/>
    </row>
    <row r="41" spans="1:7" x14ac:dyDescent="0.25">
      <c r="A41" s="228"/>
      <c r="B41" s="228"/>
      <c r="C41" s="228"/>
      <c r="D41" s="228"/>
      <c r="E41" s="228"/>
      <c r="F41" s="228"/>
      <c r="G41" s="228"/>
    </row>
    <row r="42" spans="1:7" x14ac:dyDescent="0.25">
      <c r="A42" s="228"/>
      <c r="B42" s="228"/>
      <c r="C42" s="228"/>
      <c r="D42" s="228"/>
      <c r="E42" s="228"/>
      <c r="F42" s="228"/>
      <c r="G42" s="228"/>
    </row>
    <row r="43" spans="1:7" x14ac:dyDescent="0.25">
      <c r="A43" s="228"/>
      <c r="B43" s="228"/>
      <c r="C43" s="228"/>
      <c r="D43" s="228"/>
      <c r="E43" s="228"/>
      <c r="F43" s="228"/>
      <c r="G43" s="228"/>
    </row>
    <row r="44" spans="1:7" x14ac:dyDescent="0.25">
      <c r="A44" s="228"/>
      <c r="B44" s="228"/>
      <c r="C44" s="228"/>
      <c r="D44" s="228"/>
      <c r="E44" s="228"/>
      <c r="F44" s="228"/>
      <c r="G44" s="228"/>
    </row>
    <row r="45" spans="1:7" x14ac:dyDescent="0.25">
      <c r="A45" s="228"/>
      <c r="B45" s="228"/>
      <c r="C45" s="228"/>
      <c r="D45" s="228"/>
      <c r="E45" s="228"/>
      <c r="F45" s="228"/>
      <c r="G45" s="228"/>
    </row>
    <row r="46" spans="1:7" x14ac:dyDescent="0.25">
      <c r="A46" s="228"/>
      <c r="B46" s="228"/>
      <c r="C46" s="228"/>
      <c r="D46" s="228"/>
      <c r="E46" s="228"/>
      <c r="F46" s="228"/>
      <c r="G46" s="228"/>
    </row>
    <row r="47" spans="1:7" x14ac:dyDescent="0.25">
      <c r="A47" s="228"/>
      <c r="B47" s="228"/>
      <c r="C47" s="228"/>
      <c r="D47" s="228"/>
      <c r="E47" s="228"/>
      <c r="F47" s="228"/>
      <c r="G47" s="228"/>
    </row>
    <row r="48" spans="1:7" x14ac:dyDescent="0.25">
      <c r="A48" s="228"/>
      <c r="B48" s="228"/>
      <c r="C48" s="228"/>
      <c r="D48" s="228"/>
      <c r="E48" s="228"/>
      <c r="F48" s="228"/>
      <c r="G48" s="228"/>
    </row>
    <row r="49" spans="1:7" x14ac:dyDescent="0.25">
      <c r="A49" s="228"/>
      <c r="B49" s="228"/>
      <c r="C49" s="228"/>
      <c r="D49" s="228"/>
      <c r="E49" s="228"/>
      <c r="F49" s="228"/>
      <c r="G49" s="228"/>
    </row>
    <row r="50" spans="1:7" x14ac:dyDescent="0.25">
      <c r="A50" s="228"/>
      <c r="B50" s="228"/>
      <c r="C50" s="228"/>
      <c r="D50" s="228"/>
      <c r="E50" s="228"/>
      <c r="F50" s="228"/>
      <c r="G50" s="228"/>
    </row>
    <row r="51" spans="1:7" x14ac:dyDescent="0.25">
      <c r="A51" s="228"/>
      <c r="B51" s="228"/>
      <c r="C51" s="228"/>
      <c r="D51" s="228"/>
      <c r="E51" s="228"/>
      <c r="F51" s="228"/>
      <c r="G51" s="228"/>
    </row>
    <row r="52" spans="1:7" x14ac:dyDescent="0.25">
      <c r="A52" s="228"/>
      <c r="B52" s="228"/>
      <c r="C52" s="228"/>
      <c r="D52" s="228"/>
      <c r="E52" s="228"/>
      <c r="F52" s="228"/>
      <c r="G52" s="228"/>
    </row>
    <row r="53" spans="1:7" x14ac:dyDescent="0.25">
      <c r="A53" s="228"/>
      <c r="B53" s="228"/>
      <c r="C53" s="228"/>
      <c r="D53" s="228"/>
      <c r="E53" s="228"/>
      <c r="F53" s="228"/>
      <c r="G53" s="228"/>
    </row>
    <row r="54" spans="1:7" x14ac:dyDescent="0.25">
      <c r="A54" s="228"/>
      <c r="B54" s="228"/>
      <c r="C54" s="228"/>
      <c r="D54" s="228"/>
      <c r="E54" s="228"/>
      <c r="F54" s="228"/>
      <c r="G54" s="228"/>
    </row>
    <row r="55" spans="1:7" x14ac:dyDescent="0.25">
      <c r="A55" s="228"/>
      <c r="B55" s="228"/>
      <c r="C55" s="228"/>
      <c r="D55" s="228"/>
      <c r="E55" s="228"/>
      <c r="F55" s="228"/>
      <c r="G55" s="228"/>
    </row>
    <row r="56" spans="1:7" x14ac:dyDescent="0.25">
      <c r="A56" s="228"/>
      <c r="B56" s="228"/>
      <c r="C56" s="228"/>
      <c r="D56" s="228"/>
      <c r="E56" s="228"/>
      <c r="F56" s="228"/>
      <c r="G56" s="228"/>
    </row>
    <row r="57" spans="1:7" x14ac:dyDescent="0.25">
      <c r="A57" s="228"/>
      <c r="B57" s="228"/>
      <c r="C57" s="228"/>
      <c r="D57" s="228"/>
      <c r="E57" s="228"/>
      <c r="F57" s="228"/>
      <c r="G57" s="228"/>
    </row>
    <row r="58" spans="1:7" x14ac:dyDescent="0.25">
      <c r="A58" s="228"/>
      <c r="B58" s="228"/>
      <c r="C58" s="228"/>
      <c r="D58" s="228"/>
      <c r="E58" s="228"/>
      <c r="F58" s="228"/>
      <c r="G58" s="228"/>
    </row>
    <row r="59" spans="1:7" x14ac:dyDescent="0.25">
      <c r="A59" s="228"/>
      <c r="B59" s="228"/>
      <c r="C59" s="228"/>
      <c r="D59" s="228"/>
      <c r="E59" s="228"/>
      <c r="F59" s="228"/>
      <c r="G59" s="228"/>
    </row>
    <row r="60" spans="1:7" x14ac:dyDescent="0.25">
      <c r="A60" s="228"/>
      <c r="B60" s="228"/>
      <c r="C60" s="228"/>
      <c r="D60" s="228"/>
      <c r="E60" s="228"/>
      <c r="F60" s="228"/>
      <c r="G60" s="228"/>
    </row>
    <row r="61" spans="1:7" x14ac:dyDescent="0.25">
      <c r="A61" s="228"/>
      <c r="B61" s="228"/>
      <c r="C61" s="228"/>
      <c r="D61" s="228"/>
      <c r="E61" s="228"/>
      <c r="F61" s="228"/>
      <c r="G61" s="228"/>
    </row>
    <row r="62" spans="1:7" x14ac:dyDescent="0.25">
      <c r="A62" s="228"/>
      <c r="B62" s="228"/>
      <c r="C62" s="228"/>
      <c r="D62" s="228"/>
      <c r="E62" s="228"/>
      <c r="F62" s="228"/>
      <c r="G62" s="228"/>
    </row>
    <row r="63" spans="1:7" x14ac:dyDescent="0.25">
      <c r="A63" s="228"/>
      <c r="B63" s="228"/>
      <c r="C63" s="228"/>
      <c r="D63" s="228"/>
      <c r="E63" s="228"/>
      <c r="F63" s="228"/>
      <c r="G63" s="228"/>
    </row>
    <row r="64" spans="1:7" x14ac:dyDescent="0.25">
      <c r="A64" s="228"/>
      <c r="B64" s="228"/>
      <c r="C64" s="228"/>
      <c r="D64" s="228"/>
      <c r="E64" s="228"/>
      <c r="F64" s="228"/>
      <c r="G64" s="228"/>
    </row>
    <row r="65" spans="1:7" x14ac:dyDescent="0.25">
      <c r="A65" s="228"/>
      <c r="B65" s="228"/>
      <c r="C65" s="228"/>
      <c r="D65" s="228"/>
      <c r="E65" s="228"/>
      <c r="F65" s="228"/>
      <c r="G65" s="228"/>
    </row>
    <row r="66" spans="1:7" x14ac:dyDescent="0.25">
      <c r="A66" s="228"/>
      <c r="B66" s="228"/>
      <c r="C66" s="228"/>
      <c r="D66" s="228"/>
      <c r="E66" s="228"/>
      <c r="F66" s="228"/>
      <c r="G66" s="228"/>
    </row>
    <row r="67" spans="1:7" x14ac:dyDescent="0.25">
      <c r="A67" s="228"/>
      <c r="B67" s="228"/>
      <c r="C67" s="228"/>
      <c r="D67" s="228"/>
      <c r="E67" s="228"/>
      <c r="F67" s="228"/>
      <c r="G67" s="228"/>
    </row>
    <row r="68" spans="1:7" x14ac:dyDescent="0.25">
      <c r="A68" s="228"/>
      <c r="B68" s="228"/>
      <c r="C68" s="228"/>
      <c r="D68" s="228"/>
      <c r="E68" s="228"/>
      <c r="F68" s="228"/>
      <c r="G68" s="228"/>
    </row>
    <row r="69" spans="1:7" x14ac:dyDescent="0.25">
      <c r="A69" s="228"/>
      <c r="B69" s="228"/>
      <c r="C69" s="228"/>
      <c r="D69" s="228"/>
      <c r="E69" s="228"/>
      <c r="F69" s="228"/>
      <c r="G69" s="228"/>
    </row>
    <row r="70" spans="1:7" x14ac:dyDescent="0.25">
      <c r="A70" s="228"/>
      <c r="B70" s="228"/>
      <c r="C70" s="228"/>
      <c r="D70" s="228"/>
      <c r="E70" s="228"/>
      <c r="F70" s="228"/>
      <c r="G70" s="228"/>
    </row>
    <row r="71" spans="1:7" x14ac:dyDescent="0.25">
      <c r="A71" s="228"/>
      <c r="B71" s="228"/>
      <c r="C71" s="228"/>
      <c r="D71" s="228"/>
      <c r="E71" s="228"/>
      <c r="F71" s="228"/>
      <c r="G71" s="228"/>
    </row>
    <row r="72" spans="1:7" x14ac:dyDescent="0.25">
      <c r="A72" s="228"/>
      <c r="B72" s="228"/>
      <c r="C72" s="228"/>
      <c r="D72" s="228"/>
      <c r="E72" s="228"/>
      <c r="F72" s="228"/>
      <c r="G72" s="228"/>
    </row>
    <row r="73" spans="1:7" x14ac:dyDescent="0.25">
      <c r="A73" s="228"/>
      <c r="B73" s="228"/>
      <c r="C73" s="228"/>
      <c r="D73" s="228"/>
      <c r="E73" s="228"/>
      <c r="F73" s="228"/>
      <c r="G73" s="228"/>
    </row>
    <row r="74" spans="1:7" x14ac:dyDescent="0.25">
      <c r="A74" s="228"/>
      <c r="B74" s="228"/>
      <c r="C74" s="228"/>
      <c r="D74" s="228"/>
      <c r="E74" s="228"/>
      <c r="F74" s="228"/>
      <c r="G74" s="228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4"/>
  <dimension ref="A1:E17"/>
  <sheetViews>
    <sheetView showGridLines="0" workbookViewId="0">
      <selection activeCell="B1" sqref="B1"/>
    </sheetView>
  </sheetViews>
  <sheetFormatPr defaultRowHeight="15" x14ac:dyDescent="0.25"/>
  <cols>
    <col min="1" max="1" width="17" customWidth="1"/>
    <col min="2" max="2" width="13.5703125" customWidth="1"/>
    <col min="3" max="3" width="10.5703125" bestFit="1" customWidth="1"/>
    <col min="4" max="4" width="15" customWidth="1"/>
    <col min="5" max="5" width="14.5703125" customWidth="1"/>
  </cols>
  <sheetData>
    <row r="1" spans="1:5" ht="18.75" thickBot="1" x14ac:dyDescent="0.3">
      <c r="A1" s="265" t="s">
        <v>269</v>
      </c>
      <c r="B1" s="269"/>
    </row>
    <row r="3" spans="1:5" ht="15.75" x14ac:dyDescent="0.25">
      <c r="A3" s="263" t="s">
        <v>270</v>
      </c>
    </row>
    <row r="4" spans="1:5" ht="15.75" x14ac:dyDescent="0.25">
      <c r="A4" s="263" t="s">
        <v>271</v>
      </c>
    </row>
    <row r="5" spans="1:5" ht="15.75" x14ac:dyDescent="0.25">
      <c r="A5" s="263" t="s">
        <v>310</v>
      </c>
    </row>
    <row r="6" spans="1:5" ht="15.75" x14ac:dyDescent="0.25">
      <c r="A6" s="263" t="s">
        <v>431</v>
      </c>
    </row>
    <row r="8" spans="1:5" x14ac:dyDescent="0.25">
      <c r="A8" t="s">
        <v>272</v>
      </c>
      <c r="C8" s="134">
        <v>15.75</v>
      </c>
    </row>
    <row r="10" spans="1:5" ht="30.75" thickBot="1" x14ac:dyDescent="0.3">
      <c r="A10" s="135" t="s">
        <v>254</v>
      </c>
      <c r="B10" s="136" t="s">
        <v>277</v>
      </c>
      <c r="C10" s="136" t="s">
        <v>279</v>
      </c>
      <c r="D10" s="136" t="s">
        <v>280</v>
      </c>
      <c r="E10" s="136" t="s">
        <v>281</v>
      </c>
    </row>
    <row r="11" spans="1:5" x14ac:dyDescent="0.25">
      <c r="A11" t="s">
        <v>273</v>
      </c>
      <c r="B11">
        <v>27</v>
      </c>
      <c r="C11" s="98">
        <f>B11*$C$8</f>
        <v>425.25</v>
      </c>
      <c r="D11" s="98">
        <f>C11*5%</f>
        <v>21.262500000000003</v>
      </c>
      <c r="E11" s="98">
        <f>C11-D11</f>
        <v>403.98750000000001</v>
      </c>
    </row>
    <row r="12" spans="1:5" x14ac:dyDescent="0.25">
      <c r="A12" t="s">
        <v>274</v>
      </c>
      <c r="B12">
        <v>32</v>
      </c>
      <c r="C12" s="98">
        <f t="shared" ref="C12:C14" si="0">B12*$C$8</f>
        <v>504</v>
      </c>
      <c r="D12" s="98">
        <f t="shared" ref="D12:D14" si="1">C12*5%</f>
        <v>25.200000000000003</v>
      </c>
      <c r="E12" s="98">
        <f t="shared" ref="E12:E14" si="2">C12-D12</f>
        <v>478.8</v>
      </c>
    </row>
    <row r="13" spans="1:5" x14ac:dyDescent="0.25">
      <c r="A13" t="s">
        <v>275</v>
      </c>
      <c r="B13" s="43" t="s">
        <v>278</v>
      </c>
      <c r="C13" s="98" t="e">
        <f t="shared" si="0"/>
        <v>#VALUE!</v>
      </c>
      <c r="D13" s="98" t="e">
        <f t="shared" si="1"/>
        <v>#VALUE!</v>
      </c>
      <c r="E13" s="98" t="e">
        <f t="shared" si="2"/>
        <v>#VALUE!</v>
      </c>
    </row>
    <row r="14" spans="1:5" x14ac:dyDescent="0.25">
      <c r="A14" t="s">
        <v>276</v>
      </c>
      <c r="B14">
        <v>29</v>
      </c>
      <c r="C14" s="98">
        <f t="shared" si="0"/>
        <v>456.75</v>
      </c>
      <c r="D14" s="98">
        <f t="shared" si="1"/>
        <v>22.837500000000002</v>
      </c>
      <c r="E14" s="98">
        <f t="shared" si="2"/>
        <v>433.91250000000002</v>
      </c>
    </row>
    <row r="17" spans="4:4" x14ac:dyDescent="0.25">
      <c r="D17" s="98"/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J2075"/>
  <sheetViews>
    <sheetView showGridLines="0" workbookViewId="0">
      <selection activeCell="B1" sqref="B1"/>
    </sheetView>
  </sheetViews>
  <sheetFormatPr defaultRowHeight="12.75" x14ac:dyDescent="0.2"/>
  <cols>
    <col min="1" max="1" width="18.7109375" style="100" customWidth="1"/>
    <col min="2" max="2" width="18.85546875" style="100" customWidth="1"/>
    <col min="3" max="3" width="46.5703125" style="100" customWidth="1"/>
    <col min="4" max="4" width="13.7109375" style="100" customWidth="1"/>
    <col min="5" max="5" width="5" style="100" customWidth="1"/>
    <col min="6" max="6" width="12.42578125" style="100" customWidth="1"/>
    <col min="7" max="256" width="9.140625" style="100"/>
    <col min="257" max="257" width="10.28515625" style="100" customWidth="1"/>
    <col min="258" max="258" width="9.85546875" style="100" customWidth="1"/>
    <col min="259" max="259" width="46.5703125" style="100" customWidth="1"/>
    <col min="260" max="260" width="12.42578125" style="100" customWidth="1"/>
    <col min="261" max="261" width="5" style="100" customWidth="1"/>
    <col min="262" max="262" width="12.42578125" style="100" customWidth="1"/>
    <col min="263" max="512" width="9.140625" style="100"/>
    <col min="513" max="513" width="10.28515625" style="100" customWidth="1"/>
    <col min="514" max="514" width="9.85546875" style="100" customWidth="1"/>
    <col min="515" max="515" width="46.5703125" style="100" customWidth="1"/>
    <col min="516" max="516" width="12.42578125" style="100" customWidth="1"/>
    <col min="517" max="517" width="5" style="100" customWidth="1"/>
    <col min="518" max="518" width="12.42578125" style="100" customWidth="1"/>
    <col min="519" max="768" width="9.140625" style="100"/>
    <col min="769" max="769" width="10.28515625" style="100" customWidth="1"/>
    <col min="770" max="770" width="9.85546875" style="100" customWidth="1"/>
    <col min="771" max="771" width="46.5703125" style="100" customWidth="1"/>
    <col min="772" max="772" width="12.42578125" style="100" customWidth="1"/>
    <col min="773" max="773" width="5" style="100" customWidth="1"/>
    <col min="774" max="774" width="12.42578125" style="100" customWidth="1"/>
    <col min="775" max="1024" width="9.140625" style="100"/>
    <col min="1025" max="1025" width="10.28515625" style="100" customWidth="1"/>
    <col min="1026" max="1026" width="9.85546875" style="100" customWidth="1"/>
    <col min="1027" max="1027" width="46.5703125" style="100" customWidth="1"/>
    <col min="1028" max="1028" width="12.42578125" style="100" customWidth="1"/>
    <col min="1029" max="1029" width="5" style="100" customWidth="1"/>
    <col min="1030" max="1030" width="12.42578125" style="100" customWidth="1"/>
    <col min="1031" max="1280" width="9.140625" style="100"/>
    <col min="1281" max="1281" width="10.28515625" style="100" customWidth="1"/>
    <col min="1282" max="1282" width="9.85546875" style="100" customWidth="1"/>
    <col min="1283" max="1283" width="46.5703125" style="100" customWidth="1"/>
    <col min="1284" max="1284" width="12.42578125" style="100" customWidth="1"/>
    <col min="1285" max="1285" width="5" style="100" customWidth="1"/>
    <col min="1286" max="1286" width="12.42578125" style="100" customWidth="1"/>
    <col min="1287" max="1536" width="9.140625" style="100"/>
    <col min="1537" max="1537" width="10.28515625" style="100" customWidth="1"/>
    <col min="1538" max="1538" width="9.85546875" style="100" customWidth="1"/>
    <col min="1539" max="1539" width="46.5703125" style="100" customWidth="1"/>
    <col min="1540" max="1540" width="12.42578125" style="100" customWidth="1"/>
    <col min="1541" max="1541" width="5" style="100" customWidth="1"/>
    <col min="1542" max="1542" width="12.42578125" style="100" customWidth="1"/>
    <col min="1543" max="1792" width="9.140625" style="100"/>
    <col min="1793" max="1793" width="10.28515625" style="100" customWidth="1"/>
    <col min="1794" max="1794" width="9.85546875" style="100" customWidth="1"/>
    <col min="1795" max="1795" width="46.5703125" style="100" customWidth="1"/>
    <col min="1796" max="1796" width="12.42578125" style="100" customWidth="1"/>
    <col min="1797" max="1797" width="5" style="100" customWidth="1"/>
    <col min="1798" max="1798" width="12.42578125" style="100" customWidth="1"/>
    <col min="1799" max="2048" width="9.140625" style="100"/>
    <col min="2049" max="2049" width="10.28515625" style="100" customWidth="1"/>
    <col min="2050" max="2050" width="9.85546875" style="100" customWidth="1"/>
    <col min="2051" max="2051" width="46.5703125" style="100" customWidth="1"/>
    <col min="2052" max="2052" width="12.42578125" style="100" customWidth="1"/>
    <col min="2053" max="2053" width="5" style="100" customWidth="1"/>
    <col min="2054" max="2054" width="12.42578125" style="100" customWidth="1"/>
    <col min="2055" max="2304" width="9.140625" style="100"/>
    <col min="2305" max="2305" width="10.28515625" style="100" customWidth="1"/>
    <col min="2306" max="2306" width="9.85546875" style="100" customWidth="1"/>
    <col min="2307" max="2307" width="46.5703125" style="100" customWidth="1"/>
    <col min="2308" max="2308" width="12.42578125" style="100" customWidth="1"/>
    <col min="2309" max="2309" width="5" style="100" customWidth="1"/>
    <col min="2310" max="2310" width="12.42578125" style="100" customWidth="1"/>
    <col min="2311" max="2560" width="9.140625" style="100"/>
    <col min="2561" max="2561" width="10.28515625" style="100" customWidth="1"/>
    <col min="2562" max="2562" width="9.85546875" style="100" customWidth="1"/>
    <col min="2563" max="2563" width="46.5703125" style="100" customWidth="1"/>
    <col min="2564" max="2564" width="12.42578125" style="100" customWidth="1"/>
    <col min="2565" max="2565" width="5" style="100" customWidth="1"/>
    <col min="2566" max="2566" width="12.42578125" style="100" customWidth="1"/>
    <col min="2567" max="2816" width="9.140625" style="100"/>
    <col min="2817" max="2817" width="10.28515625" style="100" customWidth="1"/>
    <col min="2818" max="2818" width="9.85546875" style="100" customWidth="1"/>
    <col min="2819" max="2819" width="46.5703125" style="100" customWidth="1"/>
    <col min="2820" max="2820" width="12.42578125" style="100" customWidth="1"/>
    <col min="2821" max="2821" width="5" style="100" customWidth="1"/>
    <col min="2822" max="2822" width="12.42578125" style="100" customWidth="1"/>
    <col min="2823" max="3072" width="9.140625" style="100"/>
    <col min="3073" max="3073" width="10.28515625" style="100" customWidth="1"/>
    <col min="3074" max="3074" width="9.85546875" style="100" customWidth="1"/>
    <col min="3075" max="3075" width="46.5703125" style="100" customWidth="1"/>
    <col min="3076" max="3076" width="12.42578125" style="100" customWidth="1"/>
    <col min="3077" max="3077" width="5" style="100" customWidth="1"/>
    <col min="3078" max="3078" width="12.42578125" style="100" customWidth="1"/>
    <col min="3079" max="3328" width="9.140625" style="100"/>
    <col min="3329" max="3329" width="10.28515625" style="100" customWidth="1"/>
    <col min="3330" max="3330" width="9.85546875" style="100" customWidth="1"/>
    <col min="3331" max="3331" width="46.5703125" style="100" customWidth="1"/>
    <col min="3332" max="3332" width="12.42578125" style="100" customWidth="1"/>
    <col min="3333" max="3333" width="5" style="100" customWidth="1"/>
    <col min="3334" max="3334" width="12.42578125" style="100" customWidth="1"/>
    <col min="3335" max="3584" width="9.140625" style="100"/>
    <col min="3585" max="3585" width="10.28515625" style="100" customWidth="1"/>
    <col min="3586" max="3586" width="9.85546875" style="100" customWidth="1"/>
    <col min="3587" max="3587" width="46.5703125" style="100" customWidth="1"/>
    <col min="3588" max="3588" width="12.42578125" style="100" customWidth="1"/>
    <col min="3589" max="3589" width="5" style="100" customWidth="1"/>
    <col min="3590" max="3590" width="12.42578125" style="100" customWidth="1"/>
    <col min="3591" max="3840" width="9.140625" style="100"/>
    <col min="3841" max="3841" width="10.28515625" style="100" customWidth="1"/>
    <col min="3842" max="3842" width="9.85546875" style="100" customWidth="1"/>
    <col min="3843" max="3843" width="46.5703125" style="100" customWidth="1"/>
    <col min="3844" max="3844" width="12.42578125" style="100" customWidth="1"/>
    <col min="3845" max="3845" width="5" style="100" customWidth="1"/>
    <col min="3846" max="3846" width="12.42578125" style="100" customWidth="1"/>
    <col min="3847" max="4096" width="9.140625" style="100"/>
    <col min="4097" max="4097" width="10.28515625" style="100" customWidth="1"/>
    <col min="4098" max="4098" width="9.85546875" style="100" customWidth="1"/>
    <col min="4099" max="4099" width="46.5703125" style="100" customWidth="1"/>
    <col min="4100" max="4100" width="12.42578125" style="100" customWidth="1"/>
    <col min="4101" max="4101" width="5" style="100" customWidth="1"/>
    <col min="4102" max="4102" width="12.42578125" style="100" customWidth="1"/>
    <col min="4103" max="4352" width="9.140625" style="100"/>
    <col min="4353" max="4353" width="10.28515625" style="100" customWidth="1"/>
    <col min="4354" max="4354" width="9.85546875" style="100" customWidth="1"/>
    <col min="4355" max="4355" width="46.5703125" style="100" customWidth="1"/>
    <col min="4356" max="4356" width="12.42578125" style="100" customWidth="1"/>
    <col min="4357" max="4357" width="5" style="100" customWidth="1"/>
    <col min="4358" max="4358" width="12.42578125" style="100" customWidth="1"/>
    <col min="4359" max="4608" width="9.140625" style="100"/>
    <col min="4609" max="4609" width="10.28515625" style="100" customWidth="1"/>
    <col min="4610" max="4610" width="9.85546875" style="100" customWidth="1"/>
    <col min="4611" max="4611" width="46.5703125" style="100" customWidth="1"/>
    <col min="4612" max="4612" width="12.42578125" style="100" customWidth="1"/>
    <col min="4613" max="4613" width="5" style="100" customWidth="1"/>
    <col min="4614" max="4614" width="12.42578125" style="100" customWidth="1"/>
    <col min="4615" max="4864" width="9.140625" style="100"/>
    <col min="4865" max="4865" width="10.28515625" style="100" customWidth="1"/>
    <col min="4866" max="4866" width="9.85546875" style="100" customWidth="1"/>
    <col min="4867" max="4867" width="46.5703125" style="100" customWidth="1"/>
    <col min="4868" max="4868" width="12.42578125" style="100" customWidth="1"/>
    <col min="4869" max="4869" width="5" style="100" customWidth="1"/>
    <col min="4870" max="4870" width="12.42578125" style="100" customWidth="1"/>
    <col min="4871" max="5120" width="9.140625" style="100"/>
    <col min="5121" max="5121" width="10.28515625" style="100" customWidth="1"/>
    <col min="5122" max="5122" width="9.85546875" style="100" customWidth="1"/>
    <col min="5123" max="5123" width="46.5703125" style="100" customWidth="1"/>
    <col min="5124" max="5124" width="12.42578125" style="100" customWidth="1"/>
    <col min="5125" max="5125" width="5" style="100" customWidth="1"/>
    <col min="5126" max="5126" width="12.42578125" style="100" customWidth="1"/>
    <col min="5127" max="5376" width="9.140625" style="100"/>
    <col min="5377" max="5377" width="10.28515625" style="100" customWidth="1"/>
    <col min="5378" max="5378" width="9.85546875" style="100" customWidth="1"/>
    <col min="5379" max="5379" width="46.5703125" style="100" customWidth="1"/>
    <col min="5380" max="5380" width="12.42578125" style="100" customWidth="1"/>
    <col min="5381" max="5381" width="5" style="100" customWidth="1"/>
    <col min="5382" max="5382" width="12.42578125" style="100" customWidth="1"/>
    <col min="5383" max="5632" width="9.140625" style="100"/>
    <col min="5633" max="5633" width="10.28515625" style="100" customWidth="1"/>
    <col min="5634" max="5634" width="9.85546875" style="100" customWidth="1"/>
    <col min="5635" max="5635" width="46.5703125" style="100" customWidth="1"/>
    <col min="5636" max="5636" width="12.42578125" style="100" customWidth="1"/>
    <col min="5637" max="5637" width="5" style="100" customWidth="1"/>
    <col min="5638" max="5638" width="12.42578125" style="100" customWidth="1"/>
    <col min="5639" max="5888" width="9.140625" style="100"/>
    <col min="5889" max="5889" width="10.28515625" style="100" customWidth="1"/>
    <col min="5890" max="5890" width="9.85546875" style="100" customWidth="1"/>
    <col min="5891" max="5891" width="46.5703125" style="100" customWidth="1"/>
    <col min="5892" max="5892" width="12.42578125" style="100" customWidth="1"/>
    <col min="5893" max="5893" width="5" style="100" customWidth="1"/>
    <col min="5894" max="5894" width="12.42578125" style="100" customWidth="1"/>
    <col min="5895" max="6144" width="9.140625" style="100"/>
    <col min="6145" max="6145" width="10.28515625" style="100" customWidth="1"/>
    <col min="6146" max="6146" width="9.85546875" style="100" customWidth="1"/>
    <col min="6147" max="6147" width="46.5703125" style="100" customWidth="1"/>
    <col min="6148" max="6148" width="12.42578125" style="100" customWidth="1"/>
    <col min="6149" max="6149" width="5" style="100" customWidth="1"/>
    <col min="6150" max="6150" width="12.42578125" style="100" customWidth="1"/>
    <col min="6151" max="6400" width="9.140625" style="100"/>
    <col min="6401" max="6401" width="10.28515625" style="100" customWidth="1"/>
    <col min="6402" max="6402" width="9.85546875" style="100" customWidth="1"/>
    <col min="6403" max="6403" width="46.5703125" style="100" customWidth="1"/>
    <col min="6404" max="6404" width="12.42578125" style="100" customWidth="1"/>
    <col min="6405" max="6405" width="5" style="100" customWidth="1"/>
    <col min="6406" max="6406" width="12.42578125" style="100" customWidth="1"/>
    <col min="6407" max="6656" width="9.140625" style="100"/>
    <col min="6657" max="6657" width="10.28515625" style="100" customWidth="1"/>
    <col min="6658" max="6658" width="9.85546875" style="100" customWidth="1"/>
    <col min="6659" max="6659" width="46.5703125" style="100" customWidth="1"/>
    <col min="6660" max="6660" width="12.42578125" style="100" customWidth="1"/>
    <col min="6661" max="6661" width="5" style="100" customWidth="1"/>
    <col min="6662" max="6662" width="12.42578125" style="100" customWidth="1"/>
    <col min="6663" max="6912" width="9.140625" style="100"/>
    <col min="6913" max="6913" width="10.28515625" style="100" customWidth="1"/>
    <col min="6914" max="6914" width="9.85546875" style="100" customWidth="1"/>
    <col min="6915" max="6915" width="46.5703125" style="100" customWidth="1"/>
    <col min="6916" max="6916" width="12.42578125" style="100" customWidth="1"/>
    <col min="6917" max="6917" width="5" style="100" customWidth="1"/>
    <col min="6918" max="6918" width="12.42578125" style="100" customWidth="1"/>
    <col min="6919" max="7168" width="9.140625" style="100"/>
    <col min="7169" max="7169" width="10.28515625" style="100" customWidth="1"/>
    <col min="7170" max="7170" width="9.85546875" style="100" customWidth="1"/>
    <col min="7171" max="7171" width="46.5703125" style="100" customWidth="1"/>
    <col min="7172" max="7172" width="12.42578125" style="100" customWidth="1"/>
    <col min="7173" max="7173" width="5" style="100" customWidth="1"/>
    <col min="7174" max="7174" width="12.42578125" style="100" customWidth="1"/>
    <col min="7175" max="7424" width="9.140625" style="100"/>
    <col min="7425" max="7425" width="10.28515625" style="100" customWidth="1"/>
    <col min="7426" max="7426" width="9.85546875" style="100" customWidth="1"/>
    <col min="7427" max="7427" width="46.5703125" style="100" customWidth="1"/>
    <col min="7428" max="7428" width="12.42578125" style="100" customWidth="1"/>
    <col min="7429" max="7429" width="5" style="100" customWidth="1"/>
    <col min="7430" max="7430" width="12.42578125" style="100" customWidth="1"/>
    <col min="7431" max="7680" width="9.140625" style="100"/>
    <col min="7681" max="7681" width="10.28515625" style="100" customWidth="1"/>
    <col min="7682" max="7682" width="9.85546875" style="100" customWidth="1"/>
    <col min="7683" max="7683" width="46.5703125" style="100" customWidth="1"/>
    <col min="7684" max="7684" width="12.42578125" style="100" customWidth="1"/>
    <col min="7685" max="7685" width="5" style="100" customWidth="1"/>
    <col min="7686" max="7686" width="12.42578125" style="100" customWidth="1"/>
    <col min="7687" max="7936" width="9.140625" style="100"/>
    <col min="7937" max="7937" width="10.28515625" style="100" customWidth="1"/>
    <col min="7938" max="7938" width="9.85546875" style="100" customWidth="1"/>
    <col min="7939" max="7939" width="46.5703125" style="100" customWidth="1"/>
    <col min="7940" max="7940" width="12.42578125" style="100" customWidth="1"/>
    <col min="7941" max="7941" width="5" style="100" customWidth="1"/>
    <col min="7942" max="7942" width="12.42578125" style="100" customWidth="1"/>
    <col min="7943" max="8192" width="9.140625" style="100"/>
    <col min="8193" max="8193" width="10.28515625" style="100" customWidth="1"/>
    <col min="8194" max="8194" width="9.85546875" style="100" customWidth="1"/>
    <col min="8195" max="8195" width="46.5703125" style="100" customWidth="1"/>
    <col min="8196" max="8196" width="12.42578125" style="100" customWidth="1"/>
    <col min="8197" max="8197" width="5" style="100" customWidth="1"/>
    <col min="8198" max="8198" width="12.42578125" style="100" customWidth="1"/>
    <col min="8199" max="8448" width="9.140625" style="100"/>
    <col min="8449" max="8449" width="10.28515625" style="100" customWidth="1"/>
    <col min="8450" max="8450" width="9.85546875" style="100" customWidth="1"/>
    <col min="8451" max="8451" width="46.5703125" style="100" customWidth="1"/>
    <col min="8452" max="8452" width="12.42578125" style="100" customWidth="1"/>
    <col min="8453" max="8453" width="5" style="100" customWidth="1"/>
    <col min="8454" max="8454" width="12.42578125" style="100" customWidth="1"/>
    <col min="8455" max="8704" width="9.140625" style="100"/>
    <col min="8705" max="8705" width="10.28515625" style="100" customWidth="1"/>
    <col min="8706" max="8706" width="9.85546875" style="100" customWidth="1"/>
    <col min="8707" max="8707" width="46.5703125" style="100" customWidth="1"/>
    <col min="8708" max="8708" width="12.42578125" style="100" customWidth="1"/>
    <col min="8709" max="8709" width="5" style="100" customWidth="1"/>
    <col min="8710" max="8710" width="12.42578125" style="100" customWidth="1"/>
    <col min="8711" max="8960" width="9.140625" style="100"/>
    <col min="8961" max="8961" width="10.28515625" style="100" customWidth="1"/>
    <col min="8962" max="8962" width="9.85546875" style="100" customWidth="1"/>
    <col min="8963" max="8963" width="46.5703125" style="100" customWidth="1"/>
    <col min="8964" max="8964" width="12.42578125" style="100" customWidth="1"/>
    <col min="8965" max="8965" width="5" style="100" customWidth="1"/>
    <col min="8966" max="8966" width="12.42578125" style="100" customWidth="1"/>
    <col min="8967" max="9216" width="9.140625" style="100"/>
    <col min="9217" max="9217" width="10.28515625" style="100" customWidth="1"/>
    <col min="9218" max="9218" width="9.85546875" style="100" customWidth="1"/>
    <col min="9219" max="9219" width="46.5703125" style="100" customWidth="1"/>
    <col min="9220" max="9220" width="12.42578125" style="100" customWidth="1"/>
    <col min="9221" max="9221" width="5" style="100" customWidth="1"/>
    <col min="9222" max="9222" width="12.42578125" style="100" customWidth="1"/>
    <col min="9223" max="9472" width="9.140625" style="100"/>
    <col min="9473" max="9473" width="10.28515625" style="100" customWidth="1"/>
    <col min="9474" max="9474" width="9.85546875" style="100" customWidth="1"/>
    <col min="9475" max="9475" width="46.5703125" style="100" customWidth="1"/>
    <col min="9476" max="9476" width="12.42578125" style="100" customWidth="1"/>
    <col min="9477" max="9477" width="5" style="100" customWidth="1"/>
    <col min="9478" max="9478" width="12.42578125" style="100" customWidth="1"/>
    <col min="9479" max="9728" width="9.140625" style="100"/>
    <col min="9729" max="9729" width="10.28515625" style="100" customWidth="1"/>
    <col min="9730" max="9730" width="9.85546875" style="100" customWidth="1"/>
    <col min="9731" max="9731" width="46.5703125" style="100" customWidth="1"/>
    <col min="9732" max="9732" width="12.42578125" style="100" customWidth="1"/>
    <col min="9733" max="9733" width="5" style="100" customWidth="1"/>
    <col min="9734" max="9734" width="12.42578125" style="100" customWidth="1"/>
    <col min="9735" max="9984" width="9.140625" style="100"/>
    <col min="9985" max="9985" width="10.28515625" style="100" customWidth="1"/>
    <col min="9986" max="9986" width="9.85546875" style="100" customWidth="1"/>
    <col min="9987" max="9987" width="46.5703125" style="100" customWidth="1"/>
    <col min="9988" max="9988" width="12.42578125" style="100" customWidth="1"/>
    <col min="9989" max="9989" width="5" style="100" customWidth="1"/>
    <col min="9990" max="9990" width="12.42578125" style="100" customWidth="1"/>
    <col min="9991" max="10240" width="9.140625" style="100"/>
    <col min="10241" max="10241" width="10.28515625" style="100" customWidth="1"/>
    <col min="10242" max="10242" width="9.85546875" style="100" customWidth="1"/>
    <col min="10243" max="10243" width="46.5703125" style="100" customWidth="1"/>
    <col min="10244" max="10244" width="12.42578125" style="100" customWidth="1"/>
    <col min="10245" max="10245" width="5" style="100" customWidth="1"/>
    <col min="10246" max="10246" width="12.42578125" style="100" customWidth="1"/>
    <col min="10247" max="10496" width="9.140625" style="100"/>
    <col min="10497" max="10497" width="10.28515625" style="100" customWidth="1"/>
    <col min="10498" max="10498" width="9.85546875" style="100" customWidth="1"/>
    <col min="10499" max="10499" width="46.5703125" style="100" customWidth="1"/>
    <col min="10500" max="10500" width="12.42578125" style="100" customWidth="1"/>
    <col min="10501" max="10501" width="5" style="100" customWidth="1"/>
    <col min="10502" max="10502" width="12.42578125" style="100" customWidth="1"/>
    <col min="10503" max="10752" width="9.140625" style="100"/>
    <col min="10753" max="10753" width="10.28515625" style="100" customWidth="1"/>
    <col min="10754" max="10754" width="9.85546875" style="100" customWidth="1"/>
    <col min="10755" max="10755" width="46.5703125" style="100" customWidth="1"/>
    <col min="10756" max="10756" width="12.42578125" style="100" customWidth="1"/>
    <col min="10757" max="10757" width="5" style="100" customWidth="1"/>
    <col min="10758" max="10758" width="12.42578125" style="100" customWidth="1"/>
    <col min="10759" max="11008" width="9.140625" style="100"/>
    <col min="11009" max="11009" width="10.28515625" style="100" customWidth="1"/>
    <col min="11010" max="11010" width="9.85546875" style="100" customWidth="1"/>
    <col min="11011" max="11011" width="46.5703125" style="100" customWidth="1"/>
    <col min="11012" max="11012" width="12.42578125" style="100" customWidth="1"/>
    <col min="11013" max="11013" width="5" style="100" customWidth="1"/>
    <col min="11014" max="11014" width="12.42578125" style="100" customWidth="1"/>
    <col min="11015" max="11264" width="9.140625" style="100"/>
    <col min="11265" max="11265" width="10.28515625" style="100" customWidth="1"/>
    <col min="11266" max="11266" width="9.85546875" style="100" customWidth="1"/>
    <col min="11267" max="11267" width="46.5703125" style="100" customWidth="1"/>
    <col min="11268" max="11268" width="12.42578125" style="100" customWidth="1"/>
    <col min="11269" max="11269" width="5" style="100" customWidth="1"/>
    <col min="11270" max="11270" width="12.42578125" style="100" customWidth="1"/>
    <col min="11271" max="11520" width="9.140625" style="100"/>
    <col min="11521" max="11521" width="10.28515625" style="100" customWidth="1"/>
    <col min="11522" max="11522" width="9.85546875" style="100" customWidth="1"/>
    <col min="11523" max="11523" width="46.5703125" style="100" customWidth="1"/>
    <col min="11524" max="11524" width="12.42578125" style="100" customWidth="1"/>
    <col min="11525" max="11525" width="5" style="100" customWidth="1"/>
    <col min="11526" max="11526" width="12.42578125" style="100" customWidth="1"/>
    <col min="11527" max="11776" width="9.140625" style="100"/>
    <col min="11777" max="11777" width="10.28515625" style="100" customWidth="1"/>
    <col min="11778" max="11778" width="9.85546875" style="100" customWidth="1"/>
    <col min="11779" max="11779" width="46.5703125" style="100" customWidth="1"/>
    <col min="11780" max="11780" width="12.42578125" style="100" customWidth="1"/>
    <col min="11781" max="11781" width="5" style="100" customWidth="1"/>
    <col min="11782" max="11782" width="12.42578125" style="100" customWidth="1"/>
    <col min="11783" max="12032" width="9.140625" style="100"/>
    <col min="12033" max="12033" width="10.28515625" style="100" customWidth="1"/>
    <col min="12034" max="12034" width="9.85546875" style="100" customWidth="1"/>
    <col min="12035" max="12035" width="46.5703125" style="100" customWidth="1"/>
    <col min="12036" max="12036" width="12.42578125" style="100" customWidth="1"/>
    <col min="12037" max="12037" width="5" style="100" customWidth="1"/>
    <col min="12038" max="12038" width="12.42578125" style="100" customWidth="1"/>
    <col min="12039" max="12288" width="9.140625" style="100"/>
    <col min="12289" max="12289" width="10.28515625" style="100" customWidth="1"/>
    <col min="12290" max="12290" width="9.85546875" style="100" customWidth="1"/>
    <col min="12291" max="12291" width="46.5703125" style="100" customWidth="1"/>
    <col min="12292" max="12292" width="12.42578125" style="100" customWidth="1"/>
    <col min="12293" max="12293" width="5" style="100" customWidth="1"/>
    <col min="12294" max="12294" width="12.42578125" style="100" customWidth="1"/>
    <col min="12295" max="12544" width="9.140625" style="100"/>
    <col min="12545" max="12545" width="10.28515625" style="100" customWidth="1"/>
    <col min="12546" max="12546" width="9.85546875" style="100" customWidth="1"/>
    <col min="12547" max="12547" width="46.5703125" style="100" customWidth="1"/>
    <col min="12548" max="12548" width="12.42578125" style="100" customWidth="1"/>
    <col min="12549" max="12549" width="5" style="100" customWidth="1"/>
    <col min="12550" max="12550" width="12.42578125" style="100" customWidth="1"/>
    <col min="12551" max="12800" width="9.140625" style="100"/>
    <col min="12801" max="12801" width="10.28515625" style="100" customWidth="1"/>
    <col min="12802" max="12802" width="9.85546875" style="100" customWidth="1"/>
    <col min="12803" max="12803" width="46.5703125" style="100" customWidth="1"/>
    <col min="12804" max="12804" width="12.42578125" style="100" customWidth="1"/>
    <col min="12805" max="12805" width="5" style="100" customWidth="1"/>
    <col min="12806" max="12806" width="12.42578125" style="100" customWidth="1"/>
    <col min="12807" max="13056" width="9.140625" style="100"/>
    <col min="13057" max="13057" width="10.28515625" style="100" customWidth="1"/>
    <col min="13058" max="13058" width="9.85546875" style="100" customWidth="1"/>
    <col min="13059" max="13059" width="46.5703125" style="100" customWidth="1"/>
    <col min="13060" max="13060" width="12.42578125" style="100" customWidth="1"/>
    <col min="13061" max="13061" width="5" style="100" customWidth="1"/>
    <col min="13062" max="13062" width="12.42578125" style="100" customWidth="1"/>
    <col min="13063" max="13312" width="9.140625" style="100"/>
    <col min="13313" max="13313" width="10.28515625" style="100" customWidth="1"/>
    <col min="13314" max="13314" width="9.85546875" style="100" customWidth="1"/>
    <col min="13315" max="13315" width="46.5703125" style="100" customWidth="1"/>
    <col min="13316" max="13316" width="12.42578125" style="100" customWidth="1"/>
    <col min="13317" max="13317" width="5" style="100" customWidth="1"/>
    <col min="13318" max="13318" width="12.42578125" style="100" customWidth="1"/>
    <col min="13319" max="13568" width="9.140625" style="100"/>
    <col min="13569" max="13569" width="10.28515625" style="100" customWidth="1"/>
    <col min="13570" max="13570" width="9.85546875" style="100" customWidth="1"/>
    <col min="13571" max="13571" width="46.5703125" style="100" customWidth="1"/>
    <col min="13572" max="13572" width="12.42578125" style="100" customWidth="1"/>
    <col min="13573" max="13573" width="5" style="100" customWidth="1"/>
    <col min="13574" max="13574" width="12.42578125" style="100" customWidth="1"/>
    <col min="13575" max="13824" width="9.140625" style="100"/>
    <col min="13825" max="13825" width="10.28515625" style="100" customWidth="1"/>
    <col min="13826" max="13826" width="9.85546875" style="100" customWidth="1"/>
    <col min="13827" max="13827" width="46.5703125" style="100" customWidth="1"/>
    <col min="13828" max="13828" width="12.42578125" style="100" customWidth="1"/>
    <col min="13829" max="13829" width="5" style="100" customWidth="1"/>
    <col min="13830" max="13830" width="12.42578125" style="100" customWidth="1"/>
    <col min="13831" max="14080" width="9.140625" style="100"/>
    <col min="14081" max="14081" width="10.28515625" style="100" customWidth="1"/>
    <col min="14082" max="14082" width="9.85546875" style="100" customWidth="1"/>
    <col min="14083" max="14083" width="46.5703125" style="100" customWidth="1"/>
    <col min="14084" max="14084" width="12.42578125" style="100" customWidth="1"/>
    <col min="14085" max="14085" width="5" style="100" customWidth="1"/>
    <col min="14086" max="14086" width="12.42578125" style="100" customWidth="1"/>
    <col min="14087" max="14336" width="9.140625" style="100"/>
    <col min="14337" max="14337" width="10.28515625" style="100" customWidth="1"/>
    <col min="14338" max="14338" width="9.85546875" style="100" customWidth="1"/>
    <col min="14339" max="14339" width="46.5703125" style="100" customWidth="1"/>
    <col min="14340" max="14340" width="12.42578125" style="100" customWidth="1"/>
    <col min="14341" max="14341" width="5" style="100" customWidth="1"/>
    <col min="14342" max="14342" width="12.42578125" style="100" customWidth="1"/>
    <col min="14343" max="14592" width="9.140625" style="100"/>
    <col min="14593" max="14593" width="10.28515625" style="100" customWidth="1"/>
    <col min="14594" max="14594" width="9.85546875" style="100" customWidth="1"/>
    <col min="14595" max="14595" width="46.5703125" style="100" customWidth="1"/>
    <col min="14596" max="14596" width="12.42578125" style="100" customWidth="1"/>
    <col min="14597" max="14597" width="5" style="100" customWidth="1"/>
    <col min="14598" max="14598" width="12.42578125" style="100" customWidth="1"/>
    <col min="14599" max="14848" width="9.140625" style="100"/>
    <col min="14849" max="14849" width="10.28515625" style="100" customWidth="1"/>
    <col min="14850" max="14850" width="9.85546875" style="100" customWidth="1"/>
    <col min="14851" max="14851" width="46.5703125" style="100" customWidth="1"/>
    <col min="14852" max="14852" width="12.42578125" style="100" customWidth="1"/>
    <col min="14853" max="14853" width="5" style="100" customWidth="1"/>
    <col min="14854" max="14854" width="12.42578125" style="100" customWidth="1"/>
    <col min="14855" max="15104" width="9.140625" style="100"/>
    <col min="15105" max="15105" width="10.28515625" style="100" customWidth="1"/>
    <col min="15106" max="15106" width="9.85546875" style="100" customWidth="1"/>
    <col min="15107" max="15107" width="46.5703125" style="100" customWidth="1"/>
    <col min="15108" max="15108" width="12.42578125" style="100" customWidth="1"/>
    <col min="15109" max="15109" width="5" style="100" customWidth="1"/>
    <col min="15110" max="15110" width="12.42578125" style="100" customWidth="1"/>
    <col min="15111" max="15360" width="9.140625" style="100"/>
    <col min="15361" max="15361" width="10.28515625" style="100" customWidth="1"/>
    <col min="15362" max="15362" width="9.85546875" style="100" customWidth="1"/>
    <col min="15363" max="15363" width="46.5703125" style="100" customWidth="1"/>
    <col min="15364" max="15364" width="12.42578125" style="100" customWidth="1"/>
    <col min="15365" max="15365" width="5" style="100" customWidth="1"/>
    <col min="15366" max="15366" width="12.42578125" style="100" customWidth="1"/>
    <col min="15367" max="15616" width="9.140625" style="100"/>
    <col min="15617" max="15617" width="10.28515625" style="100" customWidth="1"/>
    <col min="15618" max="15618" width="9.85546875" style="100" customWidth="1"/>
    <col min="15619" max="15619" width="46.5703125" style="100" customWidth="1"/>
    <col min="15620" max="15620" width="12.42578125" style="100" customWidth="1"/>
    <col min="15621" max="15621" width="5" style="100" customWidth="1"/>
    <col min="15622" max="15622" width="12.42578125" style="100" customWidth="1"/>
    <col min="15623" max="15872" width="9.140625" style="100"/>
    <col min="15873" max="15873" width="10.28515625" style="100" customWidth="1"/>
    <col min="15874" max="15874" width="9.85546875" style="100" customWidth="1"/>
    <col min="15875" max="15875" width="46.5703125" style="100" customWidth="1"/>
    <col min="15876" max="15876" width="12.42578125" style="100" customWidth="1"/>
    <col min="15877" max="15877" width="5" style="100" customWidth="1"/>
    <col min="15878" max="15878" width="12.42578125" style="100" customWidth="1"/>
    <col min="15879" max="16128" width="9.140625" style="100"/>
    <col min="16129" max="16129" width="10.28515625" style="100" customWidth="1"/>
    <col min="16130" max="16130" width="9.85546875" style="100" customWidth="1"/>
    <col min="16131" max="16131" width="46.5703125" style="100" customWidth="1"/>
    <col min="16132" max="16132" width="12.42578125" style="100" customWidth="1"/>
    <col min="16133" max="16133" width="5" style="100" customWidth="1"/>
    <col min="16134" max="16134" width="12.42578125" style="100" customWidth="1"/>
    <col min="16135" max="16384" width="9.140625" style="100"/>
  </cols>
  <sheetData>
    <row r="1" spans="1:10" ht="18.75" thickBot="1" x14ac:dyDescent="0.3">
      <c r="A1" s="265" t="s">
        <v>269</v>
      </c>
      <c r="B1" s="269"/>
    </row>
    <row r="3" spans="1:10" ht="27" customHeight="1" x14ac:dyDescent="0.2">
      <c r="A3" s="288" t="s">
        <v>302</v>
      </c>
      <c r="B3" s="288"/>
      <c r="C3" s="288"/>
      <c r="D3" s="288"/>
      <c r="E3" s="288"/>
      <c r="F3" s="288"/>
      <c r="G3" s="122"/>
      <c r="H3" s="122"/>
      <c r="I3" s="122"/>
      <c r="J3" s="122"/>
    </row>
    <row r="4" spans="1:10" x14ac:dyDescent="0.2">
      <c r="A4" s="288"/>
      <c r="B4" s="288"/>
      <c r="C4" s="288"/>
      <c r="D4" s="288"/>
      <c r="E4" s="288"/>
      <c r="F4" s="288"/>
      <c r="G4" s="122"/>
      <c r="H4" s="122"/>
      <c r="I4" s="122"/>
      <c r="J4" s="122"/>
    </row>
    <row r="5" spans="1:10" x14ac:dyDescent="0.2">
      <c r="A5" s="288"/>
      <c r="B5" s="288"/>
      <c r="C5" s="288"/>
      <c r="D5" s="288"/>
      <c r="E5" s="288"/>
      <c r="F5" s="288"/>
      <c r="G5" s="122"/>
      <c r="H5" s="122"/>
      <c r="I5" s="122"/>
      <c r="J5" s="122"/>
    </row>
    <row r="8" spans="1:10" x14ac:dyDescent="0.2">
      <c r="A8" s="123" t="s">
        <v>93</v>
      </c>
      <c r="B8" s="124" t="s">
        <v>180</v>
      </c>
      <c r="C8" s="124" t="s">
        <v>181</v>
      </c>
      <c r="D8" s="125" t="s">
        <v>182</v>
      </c>
      <c r="E8" s="124" t="s">
        <v>183</v>
      </c>
    </row>
    <row r="9" spans="1:10" ht="15" x14ac:dyDescent="0.25">
      <c r="A9" s="126">
        <v>39448</v>
      </c>
      <c r="B9" s="127" t="s">
        <v>184</v>
      </c>
      <c r="C9" s="128" t="s">
        <v>185</v>
      </c>
      <c r="D9" s="129">
        <v>13769.67</v>
      </c>
      <c r="E9" s="127" t="s">
        <v>186</v>
      </c>
    </row>
    <row r="10" spans="1:10" ht="15" x14ac:dyDescent="0.25">
      <c r="A10" s="126">
        <v>39448</v>
      </c>
      <c r="B10" s="127" t="s">
        <v>187</v>
      </c>
      <c r="C10" s="128" t="s">
        <v>188</v>
      </c>
      <c r="D10" s="129">
        <v>46.01</v>
      </c>
      <c r="E10" s="127" t="s">
        <v>189</v>
      </c>
    </row>
    <row r="11" spans="1:10" ht="15" x14ac:dyDescent="0.25">
      <c r="A11" s="126">
        <v>39448</v>
      </c>
      <c r="B11" s="127" t="s">
        <v>190</v>
      </c>
      <c r="C11" s="128" t="s">
        <v>191</v>
      </c>
      <c r="D11" s="129">
        <v>1376.39</v>
      </c>
      <c r="E11" s="127" t="s">
        <v>189</v>
      </c>
    </row>
    <row r="12" spans="1:10" ht="15" x14ac:dyDescent="0.25">
      <c r="A12" s="126">
        <v>39448</v>
      </c>
      <c r="B12" s="127" t="s">
        <v>190</v>
      </c>
      <c r="C12" s="128" t="s">
        <v>191</v>
      </c>
      <c r="D12" s="129">
        <v>349.81</v>
      </c>
      <c r="E12" s="127" t="s">
        <v>186</v>
      </c>
    </row>
    <row r="13" spans="1:10" ht="15" x14ac:dyDescent="0.25">
      <c r="A13" s="126">
        <v>39448</v>
      </c>
      <c r="B13" s="127" t="s">
        <v>190</v>
      </c>
      <c r="C13" s="128" t="s">
        <v>191</v>
      </c>
      <c r="D13" s="129">
        <v>446.38</v>
      </c>
      <c r="E13" s="127" t="s">
        <v>186</v>
      </c>
    </row>
    <row r="14" spans="1:10" ht="15" x14ac:dyDescent="0.25">
      <c r="A14" s="126">
        <v>39448</v>
      </c>
      <c r="B14" s="127" t="s">
        <v>190</v>
      </c>
      <c r="C14" s="128" t="s">
        <v>191</v>
      </c>
      <c r="D14" s="129">
        <v>3274.88</v>
      </c>
      <c r="E14" s="127" t="s">
        <v>186</v>
      </c>
    </row>
    <row r="15" spans="1:10" ht="15" x14ac:dyDescent="0.25">
      <c r="A15" s="126">
        <v>39448</v>
      </c>
      <c r="B15" s="127" t="s">
        <v>190</v>
      </c>
      <c r="C15" s="128" t="s">
        <v>191</v>
      </c>
      <c r="D15" s="129">
        <v>598.62</v>
      </c>
      <c r="E15" s="127" t="s">
        <v>186</v>
      </c>
    </row>
    <row r="16" spans="1:10" ht="15" x14ac:dyDescent="0.25">
      <c r="A16" s="126">
        <v>39451</v>
      </c>
      <c r="B16" s="127" t="s">
        <v>184</v>
      </c>
      <c r="C16" s="128" t="s">
        <v>185</v>
      </c>
      <c r="D16" s="129">
        <v>81.52</v>
      </c>
      <c r="E16" s="127" t="s">
        <v>186</v>
      </c>
    </row>
    <row r="17" spans="1:5" ht="15" x14ac:dyDescent="0.25">
      <c r="A17" s="126">
        <v>39451</v>
      </c>
      <c r="B17" s="127" t="s">
        <v>184</v>
      </c>
      <c r="C17" s="128" t="s">
        <v>185</v>
      </c>
      <c r="D17" s="129">
        <v>0.62</v>
      </c>
      <c r="E17" s="127" t="s">
        <v>189</v>
      </c>
    </row>
    <row r="18" spans="1:5" ht="15" x14ac:dyDescent="0.25">
      <c r="A18" s="126">
        <v>39451</v>
      </c>
      <c r="B18" s="127" t="s">
        <v>184</v>
      </c>
      <c r="C18" s="128" t="s">
        <v>185</v>
      </c>
      <c r="D18" s="129">
        <v>2274.7399999999998</v>
      </c>
      <c r="E18" s="127" t="s">
        <v>186</v>
      </c>
    </row>
    <row r="19" spans="1:5" ht="15" x14ac:dyDescent="0.25">
      <c r="A19" s="126">
        <v>39451</v>
      </c>
      <c r="B19" s="127" t="s">
        <v>192</v>
      </c>
      <c r="C19" s="128" t="s">
        <v>193</v>
      </c>
      <c r="D19" s="129">
        <v>53.77</v>
      </c>
      <c r="E19" s="127" t="s">
        <v>186</v>
      </c>
    </row>
    <row r="20" spans="1:5" ht="15" x14ac:dyDescent="0.25">
      <c r="A20" s="126">
        <v>39451</v>
      </c>
      <c r="B20" s="127" t="s">
        <v>194</v>
      </c>
      <c r="C20" s="128" t="s">
        <v>195</v>
      </c>
      <c r="D20" s="129">
        <v>9812.91</v>
      </c>
      <c r="E20" s="127" t="s">
        <v>189</v>
      </c>
    </row>
    <row r="21" spans="1:5" ht="15" x14ac:dyDescent="0.25">
      <c r="A21" s="126">
        <v>39451</v>
      </c>
      <c r="B21" s="127" t="s">
        <v>194</v>
      </c>
      <c r="C21" s="128" t="s">
        <v>195</v>
      </c>
      <c r="D21" s="129">
        <v>46.92</v>
      </c>
      <c r="E21" s="127" t="s">
        <v>189</v>
      </c>
    </row>
    <row r="22" spans="1:5" ht="15" x14ac:dyDescent="0.25">
      <c r="A22" s="126">
        <v>39451</v>
      </c>
      <c r="B22" s="127" t="s">
        <v>194</v>
      </c>
      <c r="C22" s="128" t="s">
        <v>195</v>
      </c>
      <c r="D22" s="129">
        <v>46.92</v>
      </c>
      <c r="E22" s="127" t="s">
        <v>189</v>
      </c>
    </row>
    <row r="23" spans="1:5" ht="15" x14ac:dyDescent="0.25">
      <c r="A23" s="126">
        <v>39451</v>
      </c>
      <c r="B23" s="127" t="s">
        <v>194</v>
      </c>
      <c r="C23" s="128" t="s">
        <v>195</v>
      </c>
      <c r="D23" s="129">
        <v>37.51</v>
      </c>
      <c r="E23" s="127" t="s">
        <v>189</v>
      </c>
    </row>
    <row r="24" spans="1:5" ht="15" x14ac:dyDescent="0.25">
      <c r="A24" s="126">
        <v>39451</v>
      </c>
      <c r="B24" s="127" t="s">
        <v>190</v>
      </c>
      <c r="C24" s="128" t="s">
        <v>191</v>
      </c>
      <c r="D24" s="129">
        <v>349.81</v>
      </c>
      <c r="E24" s="127" t="s">
        <v>186</v>
      </c>
    </row>
    <row r="25" spans="1:5" ht="15" x14ac:dyDescent="0.25">
      <c r="A25" s="126">
        <v>39451</v>
      </c>
      <c r="B25" s="127" t="s">
        <v>190</v>
      </c>
      <c r="C25" s="128" t="s">
        <v>191</v>
      </c>
      <c r="D25" s="129">
        <v>621.98</v>
      </c>
      <c r="E25" s="127" t="s">
        <v>186</v>
      </c>
    </row>
    <row r="26" spans="1:5" ht="15" x14ac:dyDescent="0.25">
      <c r="A26" s="126">
        <v>39451</v>
      </c>
      <c r="B26" s="127" t="s">
        <v>190</v>
      </c>
      <c r="C26" s="128" t="s">
        <v>191</v>
      </c>
      <c r="D26" s="129">
        <v>715.03</v>
      </c>
      <c r="E26" s="127" t="s">
        <v>186</v>
      </c>
    </row>
    <row r="27" spans="1:5" ht="15" x14ac:dyDescent="0.25">
      <c r="A27" s="126">
        <v>39452</v>
      </c>
      <c r="B27" s="127" t="s">
        <v>184</v>
      </c>
      <c r="C27" s="128" t="s">
        <v>185</v>
      </c>
      <c r="D27" s="129">
        <v>5702.83</v>
      </c>
      <c r="E27" s="127" t="s">
        <v>186</v>
      </c>
    </row>
    <row r="28" spans="1:5" ht="15" x14ac:dyDescent="0.25">
      <c r="A28" s="126">
        <v>39452</v>
      </c>
      <c r="B28" s="127" t="s">
        <v>184</v>
      </c>
      <c r="C28" s="128" t="s">
        <v>185</v>
      </c>
      <c r="D28" s="129">
        <v>13630.5</v>
      </c>
      <c r="E28" s="127" t="s">
        <v>186</v>
      </c>
    </row>
    <row r="29" spans="1:5" ht="15" x14ac:dyDescent="0.25">
      <c r="A29" s="126">
        <v>39452</v>
      </c>
      <c r="B29" s="127" t="s">
        <v>192</v>
      </c>
      <c r="C29" s="128" t="s">
        <v>193</v>
      </c>
      <c r="D29" s="129">
        <v>8.6199999999999992</v>
      </c>
      <c r="E29" s="127" t="s">
        <v>189</v>
      </c>
    </row>
    <row r="30" spans="1:5" ht="15" x14ac:dyDescent="0.25">
      <c r="A30" s="126">
        <v>39452</v>
      </c>
      <c r="B30" s="127" t="s">
        <v>192</v>
      </c>
      <c r="C30" s="128" t="s">
        <v>193</v>
      </c>
      <c r="D30" s="129">
        <v>458.62</v>
      </c>
      <c r="E30" s="127" t="s">
        <v>189</v>
      </c>
    </row>
    <row r="31" spans="1:5" ht="15" x14ac:dyDescent="0.25">
      <c r="A31" s="126">
        <v>39452</v>
      </c>
      <c r="B31" s="127" t="s">
        <v>194</v>
      </c>
      <c r="C31" s="128" t="s">
        <v>195</v>
      </c>
      <c r="D31" s="129">
        <v>5702.83</v>
      </c>
      <c r="E31" s="127" t="s">
        <v>189</v>
      </c>
    </row>
    <row r="32" spans="1:5" ht="15" x14ac:dyDescent="0.25">
      <c r="A32" s="126">
        <v>39452</v>
      </c>
      <c r="B32" s="127" t="s">
        <v>196</v>
      </c>
      <c r="C32" s="128" t="s">
        <v>197</v>
      </c>
      <c r="D32" s="129">
        <v>2353.02</v>
      </c>
      <c r="E32" s="127" t="s">
        <v>186</v>
      </c>
    </row>
    <row r="33" spans="1:5" ht="15" x14ac:dyDescent="0.25">
      <c r="A33" s="126">
        <v>39454</v>
      </c>
      <c r="B33" s="127" t="s">
        <v>198</v>
      </c>
      <c r="C33" s="128" t="s">
        <v>199</v>
      </c>
      <c r="D33" s="129">
        <v>34.83</v>
      </c>
      <c r="E33" s="127" t="s">
        <v>186</v>
      </c>
    </row>
    <row r="34" spans="1:5" ht="15" x14ac:dyDescent="0.25">
      <c r="A34" s="126">
        <v>39454</v>
      </c>
      <c r="B34" s="127" t="s">
        <v>184</v>
      </c>
      <c r="C34" s="128" t="s">
        <v>185</v>
      </c>
      <c r="D34" s="129">
        <v>245.3</v>
      </c>
      <c r="E34" s="127" t="s">
        <v>186</v>
      </c>
    </row>
    <row r="35" spans="1:5" ht="15" x14ac:dyDescent="0.25">
      <c r="A35" s="126">
        <v>39454</v>
      </c>
      <c r="B35" s="127" t="s">
        <v>184</v>
      </c>
      <c r="C35" s="128" t="s">
        <v>185</v>
      </c>
      <c r="D35" s="129">
        <v>8184.17</v>
      </c>
      <c r="E35" s="127" t="s">
        <v>189</v>
      </c>
    </row>
    <row r="36" spans="1:5" ht="15" x14ac:dyDescent="0.25">
      <c r="A36" s="126">
        <v>39454</v>
      </c>
      <c r="B36" s="127" t="s">
        <v>192</v>
      </c>
      <c r="C36" s="128" t="s">
        <v>193</v>
      </c>
      <c r="D36" s="129">
        <v>39.83</v>
      </c>
      <c r="E36" s="127" t="s">
        <v>186</v>
      </c>
    </row>
    <row r="37" spans="1:5" ht="15" x14ac:dyDescent="0.25">
      <c r="A37" s="126">
        <v>39454</v>
      </c>
      <c r="B37" s="127" t="s">
        <v>194</v>
      </c>
      <c r="C37" s="128" t="s">
        <v>195</v>
      </c>
      <c r="D37" s="129">
        <v>39.83</v>
      </c>
      <c r="E37" s="127" t="s">
        <v>189</v>
      </c>
    </row>
    <row r="38" spans="1:5" ht="15" x14ac:dyDescent="0.25">
      <c r="A38" s="126">
        <v>39454</v>
      </c>
      <c r="B38" s="127" t="s">
        <v>200</v>
      </c>
      <c r="C38" s="128" t="s">
        <v>201</v>
      </c>
      <c r="D38" s="129">
        <v>8.9700000000000006</v>
      </c>
      <c r="E38" s="127" t="s">
        <v>186</v>
      </c>
    </row>
    <row r="39" spans="1:5" ht="15" x14ac:dyDescent="0.25">
      <c r="A39" s="126">
        <v>39454</v>
      </c>
      <c r="B39" s="127" t="s">
        <v>190</v>
      </c>
      <c r="C39" s="128" t="s">
        <v>191</v>
      </c>
      <c r="D39" s="129">
        <v>802.56</v>
      </c>
      <c r="E39" s="127" t="s">
        <v>186</v>
      </c>
    </row>
    <row r="40" spans="1:5" ht="15" x14ac:dyDescent="0.25">
      <c r="A40" s="126">
        <v>39455</v>
      </c>
      <c r="B40" s="127" t="s">
        <v>184</v>
      </c>
      <c r="C40" s="128" t="s">
        <v>185</v>
      </c>
      <c r="D40" s="129">
        <v>3448.28</v>
      </c>
      <c r="E40" s="127" t="s">
        <v>189</v>
      </c>
    </row>
    <row r="41" spans="1:5" ht="15" x14ac:dyDescent="0.25">
      <c r="A41" s="126">
        <v>39455</v>
      </c>
      <c r="B41" s="127" t="s">
        <v>192</v>
      </c>
      <c r="C41" s="128" t="s">
        <v>193</v>
      </c>
      <c r="D41" s="129">
        <v>10879.31</v>
      </c>
      <c r="E41" s="127" t="s">
        <v>186</v>
      </c>
    </row>
    <row r="42" spans="1:5" ht="15" x14ac:dyDescent="0.25">
      <c r="A42" s="126">
        <v>39455</v>
      </c>
      <c r="B42" s="127" t="s">
        <v>202</v>
      </c>
      <c r="C42" s="128" t="s">
        <v>203</v>
      </c>
      <c r="D42" s="129">
        <v>109.86</v>
      </c>
      <c r="E42" s="127" t="s">
        <v>186</v>
      </c>
    </row>
    <row r="43" spans="1:5" ht="15" x14ac:dyDescent="0.25">
      <c r="A43" s="126">
        <v>39455</v>
      </c>
      <c r="B43" s="127" t="s">
        <v>196</v>
      </c>
      <c r="C43" s="128" t="s">
        <v>197</v>
      </c>
      <c r="D43" s="129">
        <v>2448.41</v>
      </c>
      <c r="E43" s="127" t="s">
        <v>186</v>
      </c>
    </row>
    <row r="44" spans="1:5" ht="15" x14ac:dyDescent="0.25">
      <c r="A44" s="126">
        <v>39458</v>
      </c>
      <c r="B44" s="127" t="s">
        <v>198</v>
      </c>
      <c r="C44" s="128" t="s">
        <v>199</v>
      </c>
      <c r="D44" s="129">
        <v>180.86</v>
      </c>
      <c r="E44" s="127" t="s">
        <v>189</v>
      </c>
    </row>
    <row r="45" spans="1:5" ht="15" x14ac:dyDescent="0.25">
      <c r="A45" s="126">
        <v>39458</v>
      </c>
      <c r="B45" s="127" t="s">
        <v>184</v>
      </c>
      <c r="C45" s="128" t="s">
        <v>185</v>
      </c>
      <c r="D45" s="129">
        <v>180.86</v>
      </c>
      <c r="E45" s="127" t="s">
        <v>186</v>
      </c>
    </row>
    <row r="46" spans="1:5" ht="15" x14ac:dyDescent="0.25">
      <c r="A46" s="126">
        <v>39458</v>
      </c>
      <c r="B46" s="127" t="s">
        <v>184</v>
      </c>
      <c r="C46" s="128" t="s">
        <v>185</v>
      </c>
      <c r="D46" s="129">
        <v>408.64</v>
      </c>
      <c r="E46" s="127" t="s">
        <v>186</v>
      </c>
    </row>
    <row r="47" spans="1:5" ht="15" x14ac:dyDescent="0.25">
      <c r="A47" s="126">
        <v>39458</v>
      </c>
      <c r="B47" s="127" t="s">
        <v>184</v>
      </c>
      <c r="C47" s="128" t="s">
        <v>185</v>
      </c>
      <c r="D47" s="129">
        <v>17234.5</v>
      </c>
      <c r="E47" s="127" t="s">
        <v>189</v>
      </c>
    </row>
    <row r="48" spans="1:5" ht="15" x14ac:dyDescent="0.25">
      <c r="A48" s="126">
        <v>39458</v>
      </c>
      <c r="B48" s="127" t="s">
        <v>192</v>
      </c>
      <c r="C48" s="128" t="s">
        <v>193</v>
      </c>
      <c r="D48" s="129">
        <v>10615.84</v>
      </c>
      <c r="E48" s="127" t="s">
        <v>189</v>
      </c>
    </row>
    <row r="49" spans="1:5" ht="15" x14ac:dyDescent="0.25">
      <c r="A49" s="126">
        <v>39458</v>
      </c>
      <c r="B49" s="127" t="s">
        <v>194</v>
      </c>
      <c r="C49" s="128" t="s">
        <v>195</v>
      </c>
      <c r="D49" s="129">
        <v>1851.87</v>
      </c>
      <c r="E49" s="127" t="s">
        <v>189</v>
      </c>
    </row>
    <row r="50" spans="1:5" ht="15" x14ac:dyDescent="0.25">
      <c r="A50" s="126">
        <v>39458</v>
      </c>
      <c r="B50" s="127" t="s">
        <v>194</v>
      </c>
      <c r="C50" s="128" t="s">
        <v>195</v>
      </c>
      <c r="D50" s="129">
        <v>46.22</v>
      </c>
      <c r="E50" s="127" t="s">
        <v>189</v>
      </c>
    </row>
    <row r="51" spans="1:5" ht="15" x14ac:dyDescent="0.25">
      <c r="A51" s="126">
        <v>39458</v>
      </c>
      <c r="B51" s="127" t="s">
        <v>194</v>
      </c>
      <c r="C51" s="128" t="s">
        <v>195</v>
      </c>
      <c r="D51" s="129">
        <v>36.840000000000003</v>
      </c>
      <c r="E51" s="127" t="s">
        <v>189</v>
      </c>
    </row>
    <row r="52" spans="1:5" ht="15" x14ac:dyDescent="0.25">
      <c r="A52" s="126">
        <v>39458</v>
      </c>
      <c r="B52" s="127" t="s">
        <v>190</v>
      </c>
      <c r="C52" s="128" t="s">
        <v>191</v>
      </c>
      <c r="D52" s="129">
        <v>629.58000000000004</v>
      </c>
      <c r="E52" s="127" t="s">
        <v>186</v>
      </c>
    </row>
    <row r="53" spans="1:5" ht="15" x14ac:dyDescent="0.25">
      <c r="A53" s="126">
        <v>39459</v>
      </c>
      <c r="B53" s="127" t="s">
        <v>198</v>
      </c>
      <c r="C53" s="128" t="s">
        <v>199</v>
      </c>
      <c r="D53" s="129">
        <v>212.41</v>
      </c>
      <c r="E53" s="127" t="s">
        <v>186</v>
      </c>
    </row>
    <row r="54" spans="1:5" ht="15" x14ac:dyDescent="0.25">
      <c r="A54" s="126">
        <v>39459</v>
      </c>
      <c r="B54" s="127" t="s">
        <v>184</v>
      </c>
      <c r="C54" s="128" t="s">
        <v>185</v>
      </c>
      <c r="D54" s="129">
        <v>236.26</v>
      </c>
      <c r="E54" s="127" t="s">
        <v>186</v>
      </c>
    </row>
    <row r="55" spans="1:5" ht="15" x14ac:dyDescent="0.25">
      <c r="A55" s="126">
        <v>39459</v>
      </c>
      <c r="B55" s="127" t="s">
        <v>184</v>
      </c>
      <c r="C55" s="128" t="s">
        <v>185</v>
      </c>
      <c r="D55" s="129">
        <v>379.31</v>
      </c>
      <c r="E55" s="127" t="s">
        <v>186</v>
      </c>
    </row>
    <row r="56" spans="1:5" ht="15" x14ac:dyDescent="0.25">
      <c r="A56" s="126">
        <v>39459</v>
      </c>
      <c r="B56" s="127" t="s">
        <v>184</v>
      </c>
      <c r="C56" s="128" t="s">
        <v>185</v>
      </c>
      <c r="D56" s="129">
        <v>11.21</v>
      </c>
      <c r="E56" s="127" t="s">
        <v>189</v>
      </c>
    </row>
    <row r="57" spans="1:5" ht="15" x14ac:dyDescent="0.25">
      <c r="A57" s="126">
        <v>39459</v>
      </c>
      <c r="B57" s="127" t="s">
        <v>192</v>
      </c>
      <c r="C57" s="128" t="s">
        <v>193</v>
      </c>
      <c r="D57" s="129">
        <v>16.34</v>
      </c>
      <c r="E57" s="127" t="s">
        <v>189</v>
      </c>
    </row>
    <row r="58" spans="1:5" ht="15" x14ac:dyDescent="0.25">
      <c r="A58" s="126">
        <v>39459</v>
      </c>
      <c r="B58" s="127" t="s">
        <v>194</v>
      </c>
      <c r="C58" s="128" t="s">
        <v>195</v>
      </c>
      <c r="D58" s="129">
        <v>586.21</v>
      </c>
      <c r="E58" s="127" t="s">
        <v>189</v>
      </c>
    </row>
    <row r="59" spans="1:5" ht="15" x14ac:dyDescent="0.25">
      <c r="A59" s="126">
        <v>39459</v>
      </c>
      <c r="B59" s="127" t="s">
        <v>194</v>
      </c>
      <c r="C59" s="128" t="s">
        <v>195</v>
      </c>
      <c r="D59" s="129">
        <v>32.86</v>
      </c>
      <c r="E59" s="127" t="s">
        <v>189</v>
      </c>
    </row>
    <row r="60" spans="1:5" ht="15" x14ac:dyDescent="0.25">
      <c r="A60" s="126">
        <v>39459</v>
      </c>
      <c r="B60" s="127" t="s">
        <v>190</v>
      </c>
      <c r="C60" s="128" t="s">
        <v>191</v>
      </c>
      <c r="D60" s="129">
        <v>2550.36</v>
      </c>
      <c r="E60" s="127" t="s">
        <v>186</v>
      </c>
    </row>
    <row r="61" spans="1:5" ht="15" x14ac:dyDescent="0.25">
      <c r="A61" s="126">
        <v>39460</v>
      </c>
      <c r="B61" s="127" t="s">
        <v>192</v>
      </c>
      <c r="C61" s="128" t="s">
        <v>193</v>
      </c>
      <c r="D61" s="129">
        <v>51.7</v>
      </c>
      <c r="E61" s="127" t="s">
        <v>186</v>
      </c>
    </row>
    <row r="62" spans="1:5" ht="15" x14ac:dyDescent="0.25">
      <c r="A62" s="126">
        <v>39460</v>
      </c>
      <c r="B62" s="127" t="s">
        <v>194</v>
      </c>
      <c r="C62" s="128" t="s">
        <v>195</v>
      </c>
      <c r="D62" s="129">
        <v>472.72</v>
      </c>
      <c r="E62" s="127" t="s">
        <v>189</v>
      </c>
    </row>
    <row r="63" spans="1:5" ht="15" x14ac:dyDescent="0.25">
      <c r="A63" s="126">
        <v>39460</v>
      </c>
      <c r="B63" s="127" t="s">
        <v>194</v>
      </c>
      <c r="C63" s="128" t="s">
        <v>195</v>
      </c>
      <c r="D63" s="129">
        <v>51.7</v>
      </c>
      <c r="E63" s="127" t="s">
        <v>189</v>
      </c>
    </row>
    <row r="64" spans="1:5" ht="15" x14ac:dyDescent="0.25">
      <c r="A64" s="126">
        <v>39460</v>
      </c>
      <c r="B64" s="127" t="s">
        <v>190</v>
      </c>
      <c r="C64" s="128" t="s">
        <v>191</v>
      </c>
      <c r="D64" s="129">
        <v>1078.45</v>
      </c>
      <c r="E64" s="127" t="s">
        <v>186</v>
      </c>
    </row>
    <row r="65" spans="1:5" ht="15" x14ac:dyDescent="0.25">
      <c r="A65" s="126">
        <v>39460</v>
      </c>
      <c r="B65" s="127" t="s">
        <v>204</v>
      </c>
      <c r="C65" s="128" t="s">
        <v>205</v>
      </c>
      <c r="D65" s="129">
        <v>17.32</v>
      </c>
      <c r="E65" s="127" t="s">
        <v>186</v>
      </c>
    </row>
    <row r="66" spans="1:5" ht="15" x14ac:dyDescent="0.25">
      <c r="A66" s="126">
        <v>39461</v>
      </c>
      <c r="B66" s="127" t="s">
        <v>184</v>
      </c>
      <c r="C66" s="128" t="s">
        <v>185</v>
      </c>
      <c r="D66" s="129">
        <v>38.79</v>
      </c>
      <c r="E66" s="127" t="s">
        <v>189</v>
      </c>
    </row>
    <row r="67" spans="1:5" ht="15" x14ac:dyDescent="0.25">
      <c r="A67" s="126">
        <v>39461</v>
      </c>
      <c r="B67" s="127" t="s">
        <v>194</v>
      </c>
      <c r="C67" s="128" t="s">
        <v>195</v>
      </c>
      <c r="D67" s="129">
        <v>3407.24</v>
      </c>
      <c r="E67" s="127" t="s">
        <v>189</v>
      </c>
    </row>
    <row r="68" spans="1:5" ht="15" x14ac:dyDescent="0.25">
      <c r="A68" s="126">
        <v>39461</v>
      </c>
      <c r="B68" s="127" t="s">
        <v>194</v>
      </c>
      <c r="C68" s="128" t="s">
        <v>195</v>
      </c>
      <c r="D68" s="129">
        <v>1279.79</v>
      </c>
      <c r="E68" s="127" t="s">
        <v>189</v>
      </c>
    </row>
    <row r="69" spans="1:5" ht="15" x14ac:dyDescent="0.25">
      <c r="A69" s="126">
        <v>39461</v>
      </c>
      <c r="B69" s="127" t="s">
        <v>194</v>
      </c>
      <c r="C69" s="128" t="s">
        <v>195</v>
      </c>
      <c r="D69" s="129">
        <v>13.69</v>
      </c>
      <c r="E69" s="127" t="s">
        <v>189</v>
      </c>
    </row>
    <row r="70" spans="1:5" ht="15" x14ac:dyDescent="0.25">
      <c r="A70" s="126">
        <v>39461</v>
      </c>
      <c r="B70" s="127" t="s">
        <v>190</v>
      </c>
      <c r="C70" s="128" t="s">
        <v>191</v>
      </c>
      <c r="D70" s="129">
        <v>2985.11</v>
      </c>
      <c r="E70" s="127" t="s">
        <v>189</v>
      </c>
    </row>
    <row r="71" spans="1:5" ht="15" x14ac:dyDescent="0.25">
      <c r="A71" s="126">
        <v>39461</v>
      </c>
      <c r="B71" s="127" t="s">
        <v>196</v>
      </c>
      <c r="C71" s="128" t="s">
        <v>206</v>
      </c>
      <c r="D71" s="129">
        <v>2.19</v>
      </c>
      <c r="E71" s="127" t="s">
        <v>186</v>
      </c>
    </row>
    <row r="72" spans="1:5" ht="15" x14ac:dyDescent="0.25">
      <c r="A72" s="126">
        <v>39461</v>
      </c>
      <c r="B72" s="127" t="s">
        <v>196</v>
      </c>
      <c r="C72" s="128" t="s">
        <v>206</v>
      </c>
      <c r="D72" s="129">
        <v>1495.36</v>
      </c>
      <c r="E72" s="127" t="s">
        <v>186</v>
      </c>
    </row>
    <row r="73" spans="1:5" ht="15" x14ac:dyDescent="0.25">
      <c r="A73" s="126">
        <v>39461</v>
      </c>
      <c r="B73" s="127" t="s">
        <v>196</v>
      </c>
      <c r="C73" s="128" t="s">
        <v>197</v>
      </c>
      <c r="D73" s="129">
        <v>391.29</v>
      </c>
      <c r="E73" s="127" t="s">
        <v>189</v>
      </c>
    </row>
    <row r="74" spans="1:5" ht="15" x14ac:dyDescent="0.25">
      <c r="A74" s="126">
        <v>39461</v>
      </c>
      <c r="B74" s="127" t="s">
        <v>196</v>
      </c>
      <c r="C74" s="128" t="s">
        <v>197</v>
      </c>
      <c r="D74" s="129">
        <v>1495.36</v>
      </c>
      <c r="E74" s="127" t="s">
        <v>189</v>
      </c>
    </row>
    <row r="75" spans="1:5" ht="15" x14ac:dyDescent="0.25">
      <c r="A75" s="126">
        <v>39462</v>
      </c>
      <c r="B75" s="127" t="s">
        <v>198</v>
      </c>
      <c r="C75" s="128" t="s">
        <v>199</v>
      </c>
      <c r="D75" s="129">
        <v>551.96</v>
      </c>
      <c r="E75" s="127" t="s">
        <v>186</v>
      </c>
    </row>
    <row r="76" spans="1:5" ht="15" x14ac:dyDescent="0.25">
      <c r="A76" s="126">
        <v>39462</v>
      </c>
      <c r="B76" s="127" t="s">
        <v>192</v>
      </c>
      <c r="C76" s="128" t="s">
        <v>193</v>
      </c>
      <c r="D76" s="129">
        <v>44.97</v>
      </c>
      <c r="E76" s="127" t="s">
        <v>186</v>
      </c>
    </row>
    <row r="77" spans="1:5" ht="15" x14ac:dyDescent="0.25">
      <c r="A77" s="126">
        <v>39462</v>
      </c>
      <c r="B77" s="127" t="s">
        <v>192</v>
      </c>
      <c r="C77" s="128" t="s">
        <v>193</v>
      </c>
      <c r="D77" s="129">
        <v>937.81</v>
      </c>
      <c r="E77" s="127" t="s">
        <v>186</v>
      </c>
    </row>
    <row r="78" spans="1:5" ht="15" x14ac:dyDescent="0.25">
      <c r="A78" s="126">
        <v>39462</v>
      </c>
      <c r="B78" s="127" t="s">
        <v>194</v>
      </c>
      <c r="C78" s="128" t="s">
        <v>195</v>
      </c>
      <c r="D78" s="129">
        <v>10632.07</v>
      </c>
      <c r="E78" s="127" t="s">
        <v>189</v>
      </c>
    </row>
    <row r="79" spans="1:5" ht="15" x14ac:dyDescent="0.25">
      <c r="A79" s="126">
        <v>39462</v>
      </c>
      <c r="B79" s="127" t="s">
        <v>190</v>
      </c>
      <c r="C79" s="128" t="s">
        <v>191</v>
      </c>
      <c r="D79" s="129">
        <v>3274.88</v>
      </c>
      <c r="E79" s="127" t="s">
        <v>186</v>
      </c>
    </row>
    <row r="80" spans="1:5" ht="15" x14ac:dyDescent="0.25">
      <c r="A80" s="126">
        <v>39465</v>
      </c>
      <c r="B80" s="127" t="s">
        <v>207</v>
      </c>
      <c r="C80" s="128" t="s">
        <v>208</v>
      </c>
      <c r="D80" s="129">
        <v>2166.66</v>
      </c>
      <c r="E80" s="127" t="s">
        <v>186</v>
      </c>
    </row>
    <row r="81" spans="1:5" ht="15" x14ac:dyDescent="0.25">
      <c r="A81" s="126">
        <v>39465</v>
      </c>
      <c r="B81" s="127" t="s">
        <v>184</v>
      </c>
      <c r="C81" s="128" t="s">
        <v>185</v>
      </c>
      <c r="D81" s="129">
        <v>5723.09</v>
      </c>
      <c r="E81" s="127" t="s">
        <v>186</v>
      </c>
    </row>
    <row r="82" spans="1:5" ht="15" x14ac:dyDescent="0.25">
      <c r="A82" s="126">
        <v>39465</v>
      </c>
      <c r="B82" s="127" t="s">
        <v>184</v>
      </c>
      <c r="C82" s="128" t="s">
        <v>185</v>
      </c>
      <c r="D82" s="129">
        <v>258.62</v>
      </c>
      <c r="E82" s="127" t="s">
        <v>189</v>
      </c>
    </row>
    <row r="83" spans="1:5" ht="15" x14ac:dyDescent="0.25">
      <c r="A83" s="126">
        <v>39465</v>
      </c>
      <c r="B83" s="127" t="s">
        <v>192</v>
      </c>
      <c r="C83" s="128" t="s">
        <v>193</v>
      </c>
      <c r="D83" s="129">
        <v>424.83</v>
      </c>
      <c r="E83" s="127" t="s">
        <v>189</v>
      </c>
    </row>
    <row r="84" spans="1:5" ht="15" x14ac:dyDescent="0.25">
      <c r="A84" s="126">
        <v>39465</v>
      </c>
      <c r="B84" s="127" t="s">
        <v>190</v>
      </c>
      <c r="C84" s="128" t="s">
        <v>191</v>
      </c>
      <c r="D84" s="129">
        <v>8054.72</v>
      </c>
      <c r="E84" s="127" t="s">
        <v>189</v>
      </c>
    </row>
    <row r="85" spans="1:5" ht="15" x14ac:dyDescent="0.25">
      <c r="A85" s="126">
        <v>39465</v>
      </c>
      <c r="B85" s="127" t="s">
        <v>190</v>
      </c>
      <c r="C85" s="128" t="s">
        <v>191</v>
      </c>
      <c r="D85" s="129">
        <v>3327.7</v>
      </c>
      <c r="E85" s="127" t="s">
        <v>189</v>
      </c>
    </row>
    <row r="86" spans="1:5" ht="15" x14ac:dyDescent="0.25">
      <c r="A86" s="126">
        <v>39465</v>
      </c>
      <c r="B86" s="127" t="s">
        <v>190</v>
      </c>
      <c r="C86" s="128" t="s">
        <v>191</v>
      </c>
      <c r="D86" s="129">
        <v>195.49</v>
      </c>
      <c r="E86" s="127" t="s">
        <v>186</v>
      </c>
    </row>
    <row r="87" spans="1:5" ht="15" x14ac:dyDescent="0.25">
      <c r="A87" s="126">
        <v>39465</v>
      </c>
      <c r="B87" s="127" t="s">
        <v>196</v>
      </c>
      <c r="C87" s="128" t="s">
        <v>197</v>
      </c>
      <c r="D87" s="129">
        <v>8054.72</v>
      </c>
      <c r="E87" s="127" t="s">
        <v>186</v>
      </c>
    </row>
    <row r="88" spans="1:5" ht="15" x14ac:dyDescent="0.25">
      <c r="A88" s="126">
        <v>39466</v>
      </c>
      <c r="B88" s="127" t="s">
        <v>209</v>
      </c>
      <c r="C88" s="128" t="s">
        <v>210</v>
      </c>
      <c r="D88" s="129">
        <v>1.34</v>
      </c>
      <c r="E88" s="127" t="s">
        <v>189</v>
      </c>
    </row>
    <row r="89" spans="1:5" ht="15" x14ac:dyDescent="0.25">
      <c r="A89" s="126">
        <v>39466</v>
      </c>
      <c r="B89" s="127" t="s">
        <v>184</v>
      </c>
      <c r="C89" s="128" t="s">
        <v>185</v>
      </c>
      <c r="D89" s="129">
        <v>35.42</v>
      </c>
      <c r="E89" s="127" t="s">
        <v>189</v>
      </c>
    </row>
    <row r="90" spans="1:5" ht="15" x14ac:dyDescent="0.25">
      <c r="A90" s="126">
        <v>39466</v>
      </c>
      <c r="B90" s="127" t="s">
        <v>194</v>
      </c>
      <c r="C90" s="128" t="s">
        <v>195</v>
      </c>
      <c r="D90" s="129">
        <v>8923.7900000000009</v>
      </c>
      <c r="E90" s="127" t="s">
        <v>189</v>
      </c>
    </row>
    <row r="91" spans="1:5" ht="15" x14ac:dyDescent="0.25">
      <c r="A91" s="126">
        <v>39466</v>
      </c>
      <c r="B91" s="127" t="s">
        <v>190</v>
      </c>
      <c r="C91" s="128" t="s">
        <v>211</v>
      </c>
      <c r="D91" s="129">
        <v>1.34</v>
      </c>
      <c r="E91" s="127" t="s">
        <v>186</v>
      </c>
    </row>
    <row r="92" spans="1:5" ht="15" x14ac:dyDescent="0.25">
      <c r="A92" s="126">
        <v>39467</v>
      </c>
      <c r="B92" s="127" t="s">
        <v>192</v>
      </c>
      <c r="C92" s="128" t="s">
        <v>193</v>
      </c>
      <c r="D92" s="129">
        <v>33.86</v>
      </c>
      <c r="E92" s="127" t="s">
        <v>186</v>
      </c>
    </row>
    <row r="93" spans="1:5" ht="15" x14ac:dyDescent="0.25">
      <c r="A93" s="126">
        <v>39467</v>
      </c>
      <c r="B93" s="127" t="s">
        <v>194</v>
      </c>
      <c r="C93" s="128" t="s">
        <v>195</v>
      </c>
      <c r="D93" s="129">
        <v>163.37</v>
      </c>
      <c r="E93" s="127" t="s">
        <v>189</v>
      </c>
    </row>
    <row r="94" spans="1:5" ht="15" x14ac:dyDescent="0.25">
      <c r="A94" s="126">
        <v>39467</v>
      </c>
      <c r="B94" s="127" t="s">
        <v>194</v>
      </c>
      <c r="C94" s="128" t="s">
        <v>195</v>
      </c>
      <c r="D94" s="129">
        <v>21.51</v>
      </c>
      <c r="E94" s="127" t="s">
        <v>189</v>
      </c>
    </row>
    <row r="95" spans="1:5" ht="15" x14ac:dyDescent="0.25">
      <c r="A95" s="126">
        <v>39468</v>
      </c>
      <c r="B95" s="127" t="s">
        <v>190</v>
      </c>
      <c r="C95" s="128" t="s">
        <v>191</v>
      </c>
      <c r="D95" s="129">
        <v>1494.7</v>
      </c>
      <c r="E95" s="127" t="s">
        <v>189</v>
      </c>
    </row>
    <row r="96" spans="1:5" ht="15" x14ac:dyDescent="0.25">
      <c r="A96" s="126">
        <v>39468</v>
      </c>
      <c r="B96" s="127" t="s">
        <v>190</v>
      </c>
      <c r="C96" s="128" t="s">
        <v>191</v>
      </c>
      <c r="D96" s="129">
        <v>1574.19</v>
      </c>
      <c r="E96" s="127" t="s">
        <v>189</v>
      </c>
    </row>
    <row r="97" spans="1:5" ht="15" x14ac:dyDescent="0.25">
      <c r="A97" s="126">
        <v>39468</v>
      </c>
      <c r="B97" s="127" t="s">
        <v>190</v>
      </c>
      <c r="C97" s="128" t="s">
        <v>191</v>
      </c>
      <c r="D97" s="129">
        <v>2906</v>
      </c>
      <c r="E97" s="127" t="s">
        <v>189</v>
      </c>
    </row>
    <row r="98" spans="1:5" ht="15" x14ac:dyDescent="0.25">
      <c r="A98" s="126">
        <v>39469</v>
      </c>
      <c r="B98" s="127" t="s">
        <v>207</v>
      </c>
      <c r="C98" s="128" t="s">
        <v>212</v>
      </c>
      <c r="D98" s="129">
        <v>2241.38</v>
      </c>
      <c r="E98" s="127" t="s">
        <v>189</v>
      </c>
    </row>
    <row r="99" spans="1:5" ht="15" x14ac:dyDescent="0.25">
      <c r="A99" s="126">
        <v>39469</v>
      </c>
      <c r="B99" s="127" t="s">
        <v>194</v>
      </c>
      <c r="C99" s="128" t="s">
        <v>195</v>
      </c>
      <c r="D99" s="129">
        <v>1589.45</v>
      </c>
      <c r="E99" s="127" t="s">
        <v>189</v>
      </c>
    </row>
    <row r="100" spans="1:5" ht="15" x14ac:dyDescent="0.25">
      <c r="A100" s="126">
        <v>39469</v>
      </c>
      <c r="B100" s="127" t="s">
        <v>190</v>
      </c>
      <c r="C100" s="128" t="s">
        <v>191</v>
      </c>
      <c r="D100" s="129">
        <v>116.32</v>
      </c>
      <c r="E100" s="127" t="s">
        <v>189</v>
      </c>
    </row>
    <row r="101" spans="1:5" ht="15" x14ac:dyDescent="0.25">
      <c r="A101" s="126">
        <v>39472</v>
      </c>
      <c r="B101" s="127" t="s">
        <v>184</v>
      </c>
      <c r="C101" s="128" t="s">
        <v>185</v>
      </c>
      <c r="D101" s="129">
        <v>484.75</v>
      </c>
      <c r="E101" s="127" t="s">
        <v>186</v>
      </c>
    </row>
    <row r="102" spans="1:5" ht="15" x14ac:dyDescent="0.25">
      <c r="A102" s="126">
        <v>39472</v>
      </c>
      <c r="B102" s="127" t="s">
        <v>184</v>
      </c>
      <c r="C102" s="128" t="s">
        <v>185</v>
      </c>
      <c r="D102" s="129">
        <v>4.8899999999999997</v>
      </c>
      <c r="E102" s="127" t="s">
        <v>189</v>
      </c>
    </row>
    <row r="103" spans="1:5" ht="15" x14ac:dyDescent="0.25">
      <c r="A103" s="126">
        <v>39472</v>
      </c>
      <c r="B103" s="127" t="s">
        <v>194</v>
      </c>
      <c r="C103" s="128" t="s">
        <v>195</v>
      </c>
      <c r="D103" s="129">
        <v>25.42</v>
      </c>
      <c r="E103" s="127" t="s">
        <v>189</v>
      </c>
    </row>
    <row r="104" spans="1:5" ht="15" x14ac:dyDescent="0.25">
      <c r="A104" s="126">
        <v>39472</v>
      </c>
      <c r="B104" s="127" t="s">
        <v>194</v>
      </c>
      <c r="C104" s="128" t="s">
        <v>195</v>
      </c>
      <c r="D104" s="129">
        <v>22.3</v>
      </c>
      <c r="E104" s="127" t="s">
        <v>189</v>
      </c>
    </row>
    <row r="105" spans="1:5" ht="15" x14ac:dyDescent="0.25">
      <c r="A105" s="126">
        <v>39472</v>
      </c>
      <c r="B105" s="127" t="s">
        <v>187</v>
      </c>
      <c r="C105" s="128" t="s">
        <v>188</v>
      </c>
      <c r="D105" s="129">
        <v>411.56</v>
      </c>
      <c r="E105" s="127" t="s">
        <v>186</v>
      </c>
    </row>
    <row r="106" spans="1:5" ht="15" x14ac:dyDescent="0.25">
      <c r="A106" s="126">
        <v>39472</v>
      </c>
      <c r="B106" s="127" t="s">
        <v>190</v>
      </c>
      <c r="C106" s="128" t="s">
        <v>191</v>
      </c>
      <c r="D106" s="129">
        <v>195.49</v>
      </c>
      <c r="E106" s="127" t="s">
        <v>186</v>
      </c>
    </row>
    <row r="107" spans="1:5" ht="15" x14ac:dyDescent="0.25">
      <c r="A107" s="126">
        <v>39472</v>
      </c>
      <c r="B107" s="127" t="s">
        <v>190</v>
      </c>
      <c r="C107" s="128" t="s">
        <v>191</v>
      </c>
      <c r="D107" s="129">
        <v>723.29</v>
      </c>
      <c r="E107" s="127" t="s">
        <v>186</v>
      </c>
    </row>
    <row r="108" spans="1:5" ht="15" x14ac:dyDescent="0.25">
      <c r="A108" s="126">
        <v>39473</v>
      </c>
      <c r="B108" s="127" t="s">
        <v>184</v>
      </c>
      <c r="C108" s="128" t="s">
        <v>185</v>
      </c>
      <c r="D108" s="129">
        <v>4628.46</v>
      </c>
      <c r="E108" s="127" t="s">
        <v>186</v>
      </c>
    </row>
    <row r="109" spans="1:5" ht="15" x14ac:dyDescent="0.25">
      <c r="A109" s="126">
        <v>39473</v>
      </c>
      <c r="B109" s="127" t="s">
        <v>202</v>
      </c>
      <c r="C109" s="128" t="s">
        <v>203</v>
      </c>
      <c r="D109" s="129">
        <v>426.71</v>
      </c>
      <c r="E109" s="127" t="s">
        <v>186</v>
      </c>
    </row>
    <row r="110" spans="1:5" ht="15" x14ac:dyDescent="0.25">
      <c r="A110" s="126">
        <v>39473</v>
      </c>
      <c r="B110" s="127" t="s">
        <v>194</v>
      </c>
      <c r="C110" s="128" t="s">
        <v>195</v>
      </c>
      <c r="D110" s="129">
        <v>56.48</v>
      </c>
      <c r="E110" s="127" t="s">
        <v>189</v>
      </c>
    </row>
    <row r="111" spans="1:5" ht="15" x14ac:dyDescent="0.25">
      <c r="A111" s="126">
        <v>39474</v>
      </c>
      <c r="B111" s="127" t="s">
        <v>184</v>
      </c>
      <c r="C111" s="128" t="s">
        <v>185</v>
      </c>
      <c r="D111" s="129">
        <v>1346.88</v>
      </c>
      <c r="E111" s="127" t="s">
        <v>189</v>
      </c>
    </row>
    <row r="112" spans="1:5" ht="15" x14ac:dyDescent="0.25">
      <c r="A112" s="126">
        <v>39474</v>
      </c>
      <c r="B112" s="127" t="s">
        <v>184</v>
      </c>
      <c r="C112" s="128" t="s">
        <v>185</v>
      </c>
      <c r="D112" s="129">
        <v>1957.19</v>
      </c>
      <c r="E112" s="127" t="s">
        <v>189</v>
      </c>
    </row>
    <row r="113" spans="1:5" ht="15" x14ac:dyDescent="0.25">
      <c r="A113" s="126">
        <v>39474</v>
      </c>
      <c r="B113" s="127" t="s">
        <v>192</v>
      </c>
      <c r="C113" s="128" t="s">
        <v>193</v>
      </c>
      <c r="D113" s="129">
        <v>50.83</v>
      </c>
      <c r="E113" s="127" t="s">
        <v>186</v>
      </c>
    </row>
    <row r="114" spans="1:5" ht="15" x14ac:dyDescent="0.25">
      <c r="A114" s="126">
        <v>39474</v>
      </c>
      <c r="B114" s="127" t="s">
        <v>207</v>
      </c>
      <c r="C114" s="128" t="s">
        <v>212</v>
      </c>
      <c r="D114" s="129">
        <v>38.130000000000003</v>
      </c>
      <c r="E114" s="127" t="s">
        <v>186</v>
      </c>
    </row>
    <row r="115" spans="1:5" ht="15" x14ac:dyDescent="0.25">
      <c r="A115" s="126">
        <v>39474</v>
      </c>
      <c r="B115" s="127" t="s">
        <v>194</v>
      </c>
      <c r="C115" s="128" t="s">
        <v>195</v>
      </c>
      <c r="D115" s="129">
        <v>50.83</v>
      </c>
      <c r="E115" s="127" t="s">
        <v>189</v>
      </c>
    </row>
    <row r="116" spans="1:5" ht="15" x14ac:dyDescent="0.25">
      <c r="A116" s="126">
        <v>39474</v>
      </c>
      <c r="B116" s="127" t="s">
        <v>196</v>
      </c>
      <c r="C116" s="128" t="s">
        <v>197</v>
      </c>
      <c r="D116" s="129">
        <v>363.84</v>
      </c>
      <c r="E116" s="127" t="s">
        <v>186</v>
      </c>
    </row>
    <row r="117" spans="1:5" ht="15" x14ac:dyDescent="0.25">
      <c r="A117" s="126">
        <v>39475</v>
      </c>
      <c r="B117" s="127" t="s">
        <v>198</v>
      </c>
      <c r="C117" s="128" t="s">
        <v>199</v>
      </c>
      <c r="D117" s="129">
        <v>160.34</v>
      </c>
      <c r="E117" s="127" t="s">
        <v>186</v>
      </c>
    </row>
    <row r="118" spans="1:5" ht="15" x14ac:dyDescent="0.25">
      <c r="A118" s="126">
        <v>39475</v>
      </c>
      <c r="B118" s="127" t="s">
        <v>184</v>
      </c>
      <c r="C118" s="128" t="s">
        <v>185</v>
      </c>
      <c r="D118" s="129">
        <v>2224.58</v>
      </c>
      <c r="E118" s="127" t="s">
        <v>186</v>
      </c>
    </row>
    <row r="119" spans="1:5" ht="15" x14ac:dyDescent="0.25">
      <c r="A119" s="126">
        <v>39475</v>
      </c>
      <c r="B119" s="127" t="s">
        <v>184</v>
      </c>
      <c r="C119" s="128" t="s">
        <v>185</v>
      </c>
      <c r="D119" s="129">
        <v>463.1</v>
      </c>
      <c r="E119" s="127" t="s">
        <v>189</v>
      </c>
    </row>
    <row r="120" spans="1:5" ht="15" x14ac:dyDescent="0.25">
      <c r="A120" s="126">
        <v>39475</v>
      </c>
      <c r="B120" s="127" t="s">
        <v>192</v>
      </c>
      <c r="C120" s="128" t="s">
        <v>193</v>
      </c>
      <c r="D120" s="129">
        <v>258.62</v>
      </c>
      <c r="E120" s="127" t="s">
        <v>189</v>
      </c>
    </row>
    <row r="121" spans="1:5" ht="15" x14ac:dyDescent="0.25">
      <c r="A121" s="126">
        <v>39475</v>
      </c>
      <c r="B121" s="127" t="s">
        <v>196</v>
      </c>
      <c r="C121" s="128" t="s">
        <v>197</v>
      </c>
      <c r="D121" s="129">
        <v>167.66</v>
      </c>
      <c r="E121" s="127" t="s">
        <v>186</v>
      </c>
    </row>
    <row r="122" spans="1:5" ht="15" x14ac:dyDescent="0.25">
      <c r="A122" s="126">
        <v>39475</v>
      </c>
      <c r="B122" s="127" t="s">
        <v>190</v>
      </c>
      <c r="C122" s="128" t="s">
        <v>213</v>
      </c>
      <c r="D122" s="129">
        <v>463.1</v>
      </c>
      <c r="E122" s="127" t="s">
        <v>186</v>
      </c>
    </row>
    <row r="123" spans="1:5" ht="15" x14ac:dyDescent="0.25">
      <c r="A123" s="126">
        <v>39476</v>
      </c>
      <c r="B123" s="127" t="s">
        <v>184</v>
      </c>
      <c r="C123" s="128" t="s">
        <v>185</v>
      </c>
      <c r="D123" s="129">
        <v>21.38</v>
      </c>
      <c r="E123" s="127" t="s">
        <v>189</v>
      </c>
    </row>
    <row r="124" spans="1:5" ht="15" x14ac:dyDescent="0.25">
      <c r="A124" s="126">
        <v>39476</v>
      </c>
      <c r="B124" s="127" t="s">
        <v>192</v>
      </c>
      <c r="C124" s="128" t="s">
        <v>193</v>
      </c>
      <c r="D124" s="129">
        <v>103.55</v>
      </c>
      <c r="E124" s="127" t="s">
        <v>186</v>
      </c>
    </row>
    <row r="125" spans="1:5" ht="15" x14ac:dyDescent="0.25">
      <c r="A125" s="126">
        <v>39476</v>
      </c>
      <c r="B125" s="127" t="s">
        <v>192</v>
      </c>
      <c r="C125" s="128" t="s">
        <v>193</v>
      </c>
      <c r="D125" s="129">
        <v>2.17</v>
      </c>
      <c r="E125" s="127" t="s">
        <v>189</v>
      </c>
    </row>
    <row r="126" spans="1:5" ht="15" x14ac:dyDescent="0.25">
      <c r="A126" s="126">
        <v>39476</v>
      </c>
      <c r="B126" s="127" t="s">
        <v>192</v>
      </c>
      <c r="C126" s="128" t="s">
        <v>193</v>
      </c>
      <c r="D126" s="129">
        <v>327.58999999999997</v>
      </c>
      <c r="E126" s="127" t="s">
        <v>189</v>
      </c>
    </row>
    <row r="127" spans="1:5" ht="15" x14ac:dyDescent="0.25">
      <c r="A127" s="126">
        <v>39476</v>
      </c>
      <c r="B127" s="127" t="s">
        <v>187</v>
      </c>
      <c r="C127" s="128" t="s">
        <v>214</v>
      </c>
      <c r="D127" s="129">
        <v>9.31</v>
      </c>
      <c r="E127" s="127" t="s">
        <v>189</v>
      </c>
    </row>
    <row r="128" spans="1:5" ht="15" x14ac:dyDescent="0.25">
      <c r="A128" s="126">
        <v>39476</v>
      </c>
      <c r="B128" s="127" t="s">
        <v>215</v>
      </c>
      <c r="C128" s="128" t="s">
        <v>216</v>
      </c>
      <c r="D128" s="129">
        <v>107.94</v>
      </c>
      <c r="E128" s="127" t="s">
        <v>189</v>
      </c>
    </row>
    <row r="129" spans="1:5" ht="15" x14ac:dyDescent="0.25">
      <c r="A129" s="126">
        <v>39476</v>
      </c>
      <c r="B129" s="127" t="s">
        <v>215</v>
      </c>
      <c r="C129" s="128" t="s">
        <v>216</v>
      </c>
      <c r="D129" s="129">
        <v>101.09</v>
      </c>
      <c r="E129" s="127" t="s">
        <v>189</v>
      </c>
    </row>
    <row r="130" spans="1:5" ht="15" x14ac:dyDescent="0.25">
      <c r="A130" s="126">
        <v>39476</v>
      </c>
      <c r="B130" s="127" t="s">
        <v>190</v>
      </c>
      <c r="C130" s="128" t="s">
        <v>217</v>
      </c>
      <c r="D130" s="129">
        <v>1428.95</v>
      </c>
      <c r="E130" s="127" t="s">
        <v>186</v>
      </c>
    </row>
    <row r="131" spans="1:5" ht="15" x14ac:dyDescent="0.25">
      <c r="A131" s="126">
        <v>39476</v>
      </c>
      <c r="B131" s="127" t="s">
        <v>190</v>
      </c>
      <c r="C131" s="128" t="s">
        <v>213</v>
      </c>
      <c r="D131" s="129">
        <v>101.09</v>
      </c>
      <c r="E131" s="127" t="s">
        <v>186</v>
      </c>
    </row>
    <row r="132" spans="1:5" ht="15" x14ac:dyDescent="0.25">
      <c r="A132" s="126">
        <v>39476</v>
      </c>
      <c r="B132" s="127" t="s">
        <v>190</v>
      </c>
      <c r="C132" s="128" t="s">
        <v>211</v>
      </c>
      <c r="D132" s="129">
        <v>0.52</v>
      </c>
      <c r="E132" s="127" t="s">
        <v>189</v>
      </c>
    </row>
    <row r="133" spans="1:5" ht="15" x14ac:dyDescent="0.25">
      <c r="A133" s="126">
        <v>39476</v>
      </c>
      <c r="B133" s="127" t="s">
        <v>190</v>
      </c>
      <c r="C133" s="128" t="s">
        <v>211</v>
      </c>
      <c r="D133" s="129">
        <v>3.07</v>
      </c>
      <c r="E133" s="127" t="s">
        <v>186</v>
      </c>
    </row>
    <row r="134" spans="1:5" ht="15" x14ac:dyDescent="0.25">
      <c r="A134" s="126">
        <v>39477</v>
      </c>
      <c r="B134" s="127" t="s">
        <v>207</v>
      </c>
      <c r="C134" s="128" t="s">
        <v>208</v>
      </c>
      <c r="D134" s="129">
        <v>8.83</v>
      </c>
      <c r="E134" s="127" t="s">
        <v>186</v>
      </c>
    </row>
    <row r="135" spans="1:5" ht="15" x14ac:dyDescent="0.25">
      <c r="A135" s="126">
        <v>39477</v>
      </c>
      <c r="B135" s="127" t="s">
        <v>194</v>
      </c>
      <c r="C135" s="128" t="s">
        <v>195</v>
      </c>
      <c r="D135" s="129">
        <v>0.09</v>
      </c>
      <c r="E135" s="127" t="s">
        <v>189</v>
      </c>
    </row>
    <row r="136" spans="1:5" ht="15" x14ac:dyDescent="0.25">
      <c r="A136" s="126">
        <v>39477</v>
      </c>
      <c r="B136" s="127" t="s">
        <v>218</v>
      </c>
      <c r="C136" s="128" t="s">
        <v>219</v>
      </c>
      <c r="D136" s="129">
        <v>9.5299999999999994</v>
      </c>
      <c r="E136" s="127" t="s">
        <v>189</v>
      </c>
    </row>
    <row r="137" spans="1:5" ht="15" x14ac:dyDescent="0.25">
      <c r="A137" s="126">
        <v>39477</v>
      </c>
      <c r="B137" s="127" t="s">
        <v>220</v>
      </c>
      <c r="C137" s="128" t="s">
        <v>219</v>
      </c>
      <c r="D137" s="129">
        <v>13.64</v>
      </c>
      <c r="E137" s="127" t="s">
        <v>189</v>
      </c>
    </row>
    <row r="138" spans="1:5" ht="15" x14ac:dyDescent="0.25">
      <c r="A138" s="126">
        <v>39477</v>
      </c>
      <c r="B138" s="127" t="s">
        <v>221</v>
      </c>
      <c r="C138" s="128" t="s">
        <v>219</v>
      </c>
      <c r="D138" s="129">
        <v>46.92</v>
      </c>
      <c r="E138" s="127" t="s">
        <v>189</v>
      </c>
    </row>
    <row r="139" spans="1:5" ht="15" x14ac:dyDescent="0.25">
      <c r="A139" s="126">
        <v>39477</v>
      </c>
      <c r="B139" s="127" t="s">
        <v>194</v>
      </c>
      <c r="C139" s="128" t="s">
        <v>222</v>
      </c>
      <c r="D139" s="129">
        <v>2639.13</v>
      </c>
      <c r="E139" s="127" t="s">
        <v>186</v>
      </c>
    </row>
    <row r="140" spans="1:5" ht="15" x14ac:dyDescent="0.25">
      <c r="A140" s="126">
        <v>39477</v>
      </c>
      <c r="B140" s="127" t="s">
        <v>194</v>
      </c>
      <c r="C140" s="128" t="s">
        <v>222</v>
      </c>
      <c r="D140" s="129">
        <v>5.26</v>
      </c>
      <c r="E140" s="127" t="s">
        <v>186</v>
      </c>
    </row>
    <row r="141" spans="1:5" ht="15" x14ac:dyDescent="0.25">
      <c r="A141" s="126">
        <v>39477</v>
      </c>
      <c r="B141" s="127" t="s">
        <v>187</v>
      </c>
      <c r="C141" s="128" t="s">
        <v>222</v>
      </c>
      <c r="D141" s="129">
        <v>13474.87</v>
      </c>
      <c r="E141" s="127" t="s">
        <v>186</v>
      </c>
    </row>
    <row r="142" spans="1:5" ht="15" x14ac:dyDescent="0.25">
      <c r="A142" s="126">
        <v>39477</v>
      </c>
      <c r="B142" s="127" t="s">
        <v>215</v>
      </c>
      <c r="C142" s="128" t="s">
        <v>206</v>
      </c>
      <c r="D142" s="129">
        <v>1749.46</v>
      </c>
      <c r="E142" s="127" t="s">
        <v>189</v>
      </c>
    </row>
    <row r="143" spans="1:5" ht="15" x14ac:dyDescent="0.25">
      <c r="A143" s="126">
        <v>39478</v>
      </c>
      <c r="B143" s="127" t="s">
        <v>196</v>
      </c>
      <c r="C143" s="128" t="s">
        <v>223</v>
      </c>
      <c r="D143" s="129">
        <v>15.2</v>
      </c>
      <c r="E143" s="127" t="s">
        <v>189</v>
      </c>
    </row>
    <row r="144" spans="1:5" ht="15" x14ac:dyDescent="0.25">
      <c r="A144" s="126">
        <v>39479</v>
      </c>
      <c r="B144" s="127" t="s">
        <v>184</v>
      </c>
      <c r="C144" s="128" t="s">
        <v>185</v>
      </c>
      <c r="D144" s="129">
        <v>172.17</v>
      </c>
      <c r="E144" s="127" t="s">
        <v>186</v>
      </c>
    </row>
    <row r="145" spans="1:5" ht="15" x14ac:dyDescent="0.25">
      <c r="A145" s="126">
        <v>39479</v>
      </c>
      <c r="B145" s="127" t="s">
        <v>184</v>
      </c>
      <c r="C145" s="128" t="s">
        <v>185</v>
      </c>
      <c r="D145" s="129">
        <v>297.33</v>
      </c>
      <c r="E145" s="127" t="s">
        <v>186</v>
      </c>
    </row>
    <row r="146" spans="1:5" ht="15" x14ac:dyDescent="0.25">
      <c r="A146" s="126">
        <v>39479</v>
      </c>
      <c r="B146" s="127" t="s">
        <v>192</v>
      </c>
      <c r="C146" s="128" t="s">
        <v>193</v>
      </c>
      <c r="D146" s="129">
        <v>44.31</v>
      </c>
      <c r="E146" s="127" t="s">
        <v>189</v>
      </c>
    </row>
    <row r="147" spans="1:5" ht="15" x14ac:dyDescent="0.25">
      <c r="A147" s="126">
        <v>39479</v>
      </c>
      <c r="B147" s="127" t="s">
        <v>190</v>
      </c>
      <c r="C147" s="128" t="s">
        <v>191</v>
      </c>
      <c r="D147" s="129">
        <v>7168.97</v>
      </c>
      <c r="E147" s="127" t="s">
        <v>189</v>
      </c>
    </row>
    <row r="148" spans="1:5" ht="15" x14ac:dyDescent="0.25">
      <c r="A148" s="126">
        <v>39479</v>
      </c>
      <c r="B148" s="127" t="s">
        <v>190</v>
      </c>
      <c r="C148" s="128" t="s">
        <v>191</v>
      </c>
      <c r="D148" s="129">
        <v>6403.19</v>
      </c>
      <c r="E148" s="127" t="s">
        <v>189</v>
      </c>
    </row>
    <row r="149" spans="1:5" ht="15" x14ac:dyDescent="0.25">
      <c r="A149" s="126">
        <v>39479</v>
      </c>
      <c r="B149" s="127" t="s">
        <v>215</v>
      </c>
      <c r="C149" s="128" t="s">
        <v>216</v>
      </c>
      <c r="D149" s="129">
        <v>979.9</v>
      </c>
      <c r="E149" s="127" t="s">
        <v>186</v>
      </c>
    </row>
    <row r="150" spans="1:5" ht="15" x14ac:dyDescent="0.25">
      <c r="A150" s="126">
        <v>39480</v>
      </c>
      <c r="B150" s="127" t="s">
        <v>207</v>
      </c>
      <c r="C150" s="128" t="s">
        <v>208</v>
      </c>
      <c r="D150" s="129">
        <v>382.54</v>
      </c>
      <c r="E150" s="127" t="s">
        <v>186</v>
      </c>
    </row>
    <row r="151" spans="1:5" ht="15" x14ac:dyDescent="0.25">
      <c r="A151" s="126">
        <v>39480</v>
      </c>
      <c r="B151" s="127" t="s">
        <v>192</v>
      </c>
      <c r="C151" s="128" t="s">
        <v>193</v>
      </c>
      <c r="D151" s="129">
        <v>68.430000000000007</v>
      </c>
      <c r="E151" s="127" t="s">
        <v>186</v>
      </c>
    </row>
    <row r="152" spans="1:5" ht="15" x14ac:dyDescent="0.25">
      <c r="A152" s="126">
        <v>39480</v>
      </c>
      <c r="B152" s="127" t="s">
        <v>207</v>
      </c>
      <c r="C152" s="128" t="s">
        <v>212</v>
      </c>
      <c r="D152" s="129">
        <v>11724.14</v>
      </c>
      <c r="E152" s="127" t="s">
        <v>186</v>
      </c>
    </row>
    <row r="153" spans="1:5" ht="15" x14ac:dyDescent="0.25">
      <c r="A153" s="126">
        <v>39481</v>
      </c>
      <c r="B153" s="127" t="s">
        <v>184</v>
      </c>
      <c r="C153" s="128" t="s">
        <v>185</v>
      </c>
      <c r="D153" s="129">
        <v>94.58</v>
      </c>
      <c r="E153" s="127" t="s">
        <v>186</v>
      </c>
    </row>
    <row r="154" spans="1:5" ht="15" x14ac:dyDescent="0.25">
      <c r="A154" s="126">
        <v>39481</v>
      </c>
      <c r="B154" s="127" t="s">
        <v>192</v>
      </c>
      <c r="C154" s="128" t="s">
        <v>193</v>
      </c>
      <c r="D154" s="129">
        <v>7954.72</v>
      </c>
      <c r="E154" s="127" t="s">
        <v>189</v>
      </c>
    </row>
    <row r="155" spans="1:5" ht="15" x14ac:dyDescent="0.25">
      <c r="A155" s="126">
        <v>39481</v>
      </c>
      <c r="B155" s="127" t="s">
        <v>192</v>
      </c>
      <c r="C155" s="128" t="s">
        <v>193</v>
      </c>
      <c r="D155" s="129">
        <v>10879.31</v>
      </c>
      <c r="E155" s="127" t="s">
        <v>186</v>
      </c>
    </row>
    <row r="156" spans="1:5" ht="15" x14ac:dyDescent="0.25">
      <c r="A156" s="126">
        <v>39481</v>
      </c>
      <c r="B156" s="127" t="s">
        <v>224</v>
      </c>
      <c r="C156" s="128" t="s">
        <v>225</v>
      </c>
      <c r="D156" s="129">
        <v>14.5</v>
      </c>
      <c r="E156" s="127" t="s">
        <v>186</v>
      </c>
    </row>
    <row r="157" spans="1:5" ht="15" x14ac:dyDescent="0.25">
      <c r="A157" s="126">
        <v>39481</v>
      </c>
      <c r="B157" s="127" t="s">
        <v>190</v>
      </c>
      <c r="C157" s="128" t="s">
        <v>191</v>
      </c>
      <c r="D157" s="129">
        <v>317.61</v>
      </c>
      <c r="E157" s="127" t="s">
        <v>186</v>
      </c>
    </row>
    <row r="158" spans="1:5" ht="15" x14ac:dyDescent="0.25">
      <c r="A158" s="126">
        <v>39481</v>
      </c>
      <c r="B158" s="127" t="s">
        <v>190</v>
      </c>
      <c r="C158" s="128" t="s">
        <v>191</v>
      </c>
      <c r="D158" s="129">
        <v>702.39</v>
      </c>
      <c r="E158" s="127" t="s">
        <v>189</v>
      </c>
    </row>
    <row r="159" spans="1:5" ht="15" x14ac:dyDescent="0.25">
      <c r="A159" s="126">
        <v>39481</v>
      </c>
      <c r="B159" s="127" t="s">
        <v>196</v>
      </c>
      <c r="C159" s="128" t="s">
        <v>197</v>
      </c>
      <c r="D159" s="129">
        <v>1595.22</v>
      </c>
      <c r="E159" s="127" t="s">
        <v>186</v>
      </c>
    </row>
    <row r="160" spans="1:5" ht="15" x14ac:dyDescent="0.25">
      <c r="A160" s="126">
        <v>39482</v>
      </c>
      <c r="B160" s="127" t="s">
        <v>184</v>
      </c>
      <c r="C160" s="128" t="s">
        <v>185</v>
      </c>
      <c r="D160" s="129">
        <v>26.72</v>
      </c>
      <c r="E160" s="127" t="s">
        <v>189</v>
      </c>
    </row>
    <row r="161" spans="1:5" ht="15" x14ac:dyDescent="0.25">
      <c r="A161" s="126">
        <v>39482</v>
      </c>
      <c r="B161" s="127" t="s">
        <v>184</v>
      </c>
      <c r="C161" s="128" t="s">
        <v>185</v>
      </c>
      <c r="D161" s="129">
        <v>314.89999999999998</v>
      </c>
      <c r="E161" s="127" t="s">
        <v>186</v>
      </c>
    </row>
    <row r="162" spans="1:5" ht="15" x14ac:dyDescent="0.25">
      <c r="A162" s="126">
        <v>39482</v>
      </c>
      <c r="B162" s="127" t="s">
        <v>196</v>
      </c>
      <c r="C162" s="128" t="s">
        <v>197</v>
      </c>
      <c r="D162" s="129">
        <v>800.48</v>
      </c>
      <c r="E162" s="127" t="s">
        <v>186</v>
      </c>
    </row>
    <row r="163" spans="1:5" ht="15" x14ac:dyDescent="0.25">
      <c r="A163" s="126">
        <v>39483</v>
      </c>
      <c r="B163" s="127" t="s">
        <v>207</v>
      </c>
      <c r="C163" s="128" t="s">
        <v>208</v>
      </c>
      <c r="D163" s="129">
        <v>1202.8800000000001</v>
      </c>
      <c r="E163" s="127" t="s">
        <v>186</v>
      </c>
    </row>
    <row r="164" spans="1:5" ht="15" x14ac:dyDescent="0.25">
      <c r="A164" s="126">
        <v>39483</v>
      </c>
      <c r="B164" s="127" t="s">
        <v>194</v>
      </c>
      <c r="C164" s="128" t="s">
        <v>195</v>
      </c>
      <c r="D164" s="129">
        <v>1055.78</v>
      </c>
      <c r="E164" s="127" t="s">
        <v>189</v>
      </c>
    </row>
    <row r="165" spans="1:5" ht="15" x14ac:dyDescent="0.25">
      <c r="A165" s="126">
        <v>39483</v>
      </c>
      <c r="B165" s="127" t="s">
        <v>190</v>
      </c>
      <c r="C165" s="128" t="s">
        <v>191</v>
      </c>
      <c r="D165" s="129">
        <v>149.44999999999999</v>
      </c>
      <c r="E165" s="127" t="s">
        <v>189</v>
      </c>
    </row>
    <row r="166" spans="1:5" ht="15" x14ac:dyDescent="0.25">
      <c r="A166" s="126">
        <v>39486</v>
      </c>
      <c r="B166" s="127" t="s">
        <v>184</v>
      </c>
      <c r="C166" s="128" t="s">
        <v>185</v>
      </c>
      <c r="D166" s="129">
        <v>8397.68</v>
      </c>
      <c r="E166" s="127" t="s">
        <v>189</v>
      </c>
    </row>
    <row r="167" spans="1:5" ht="15" x14ac:dyDescent="0.25">
      <c r="A167" s="126">
        <v>39486</v>
      </c>
      <c r="B167" s="127" t="s">
        <v>184</v>
      </c>
      <c r="C167" s="128" t="s">
        <v>185</v>
      </c>
      <c r="D167" s="129">
        <v>931.35</v>
      </c>
      <c r="E167" s="127" t="s">
        <v>189</v>
      </c>
    </row>
    <row r="168" spans="1:5" ht="15" x14ac:dyDescent="0.25">
      <c r="A168" s="126">
        <v>39486</v>
      </c>
      <c r="B168" s="127" t="s">
        <v>192</v>
      </c>
      <c r="C168" s="128" t="s">
        <v>193</v>
      </c>
      <c r="D168" s="129">
        <v>0.28000000000000003</v>
      </c>
      <c r="E168" s="127" t="s">
        <v>189</v>
      </c>
    </row>
    <row r="169" spans="1:5" ht="15" x14ac:dyDescent="0.25">
      <c r="A169" s="126">
        <v>39486</v>
      </c>
      <c r="B169" s="127" t="s">
        <v>202</v>
      </c>
      <c r="C169" s="128" t="s">
        <v>203</v>
      </c>
      <c r="D169" s="129">
        <v>191.07</v>
      </c>
      <c r="E169" s="127" t="s">
        <v>186</v>
      </c>
    </row>
    <row r="170" spans="1:5" ht="15" x14ac:dyDescent="0.25">
      <c r="A170" s="126">
        <v>39486</v>
      </c>
      <c r="B170" s="127" t="s">
        <v>190</v>
      </c>
      <c r="C170" s="128" t="s">
        <v>191</v>
      </c>
      <c r="D170" s="129">
        <v>4027.36</v>
      </c>
      <c r="E170" s="127" t="s">
        <v>186</v>
      </c>
    </row>
    <row r="171" spans="1:5" ht="15" x14ac:dyDescent="0.25">
      <c r="A171" s="126">
        <v>39486</v>
      </c>
      <c r="B171" s="127" t="s">
        <v>190</v>
      </c>
      <c r="C171" s="128" t="s">
        <v>191</v>
      </c>
      <c r="D171" s="129">
        <v>784.33</v>
      </c>
      <c r="E171" s="127" t="s">
        <v>186</v>
      </c>
    </row>
    <row r="172" spans="1:5" ht="15" x14ac:dyDescent="0.25">
      <c r="A172" s="126">
        <v>39486</v>
      </c>
      <c r="B172" s="127" t="s">
        <v>190</v>
      </c>
      <c r="C172" s="128" t="s">
        <v>191</v>
      </c>
      <c r="D172" s="129">
        <v>816.13</v>
      </c>
      <c r="E172" s="127" t="s">
        <v>186</v>
      </c>
    </row>
    <row r="173" spans="1:5" ht="15" x14ac:dyDescent="0.25">
      <c r="A173" s="126">
        <v>39486</v>
      </c>
      <c r="B173" s="127" t="s">
        <v>190</v>
      </c>
      <c r="C173" s="128" t="s">
        <v>191</v>
      </c>
      <c r="D173" s="129">
        <v>820.96</v>
      </c>
      <c r="E173" s="127" t="s">
        <v>186</v>
      </c>
    </row>
    <row r="174" spans="1:5" ht="15" x14ac:dyDescent="0.25">
      <c r="A174" s="126">
        <v>39487</v>
      </c>
      <c r="B174" s="127" t="s">
        <v>184</v>
      </c>
      <c r="C174" s="128" t="s">
        <v>185</v>
      </c>
      <c r="D174" s="129">
        <v>103.45</v>
      </c>
      <c r="E174" s="127" t="s">
        <v>189</v>
      </c>
    </row>
    <row r="175" spans="1:5" ht="15" x14ac:dyDescent="0.25">
      <c r="A175" s="126">
        <v>39487</v>
      </c>
      <c r="B175" s="127" t="s">
        <v>192</v>
      </c>
      <c r="C175" s="128" t="s">
        <v>193</v>
      </c>
      <c r="D175" s="129">
        <v>3499.3</v>
      </c>
      <c r="E175" s="127" t="s">
        <v>186</v>
      </c>
    </row>
    <row r="176" spans="1:5" ht="15" x14ac:dyDescent="0.25">
      <c r="A176" s="126">
        <v>39487</v>
      </c>
      <c r="B176" s="127" t="s">
        <v>187</v>
      </c>
      <c r="C176" s="128" t="s">
        <v>188</v>
      </c>
      <c r="D176" s="129">
        <v>96.9</v>
      </c>
      <c r="E176" s="127" t="s">
        <v>186</v>
      </c>
    </row>
    <row r="177" spans="1:5" ht="15" x14ac:dyDescent="0.25">
      <c r="A177" s="126">
        <v>39488</v>
      </c>
      <c r="B177" s="127" t="s">
        <v>192</v>
      </c>
      <c r="C177" s="128" t="s">
        <v>193</v>
      </c>
      <c r="D177" s="129">
        <v>43.1</v>
      </c>
      <c r="E177" s="127" t="s">
        <v>189</v>
      </c>
    </row>
    <row r="178" spans="1:5" ht="15" x14ac:dyDescent="0.25">
      <c r="A178" s="126">
        <v>39488</v>
      </c>
      <c r="B178" s="127" t="s">
        <v>192</v>
      </c>
      <c r="C178" s="128" t="s">
        <v>193</v>
      </c>
      <c r="D178" s="129">
        <v>2265.0100000000002</v>
      </c>
      <c r="E178" s="127" t="s">
        <v>186</v>
      </c>
    </row>
    <row r="179" spans="1:5" ht="15" x14ac:dyDescent="0.25">
      <c r="A179" s="126">
        <v>39488</v>
      </c>
      <c r="B179" s="127" t="s">
        <v>207</v>
      </c>
      <c r="C179" s="128" t="s">
        <v>212</v>
      </c>
      <c r="D179" s="129">
        <v>11892.52</v>
      </c>
      <c r="E179" s="127" t="s">
        <v>189</v>
      </c>
    </row>
    <row r="180" spans="1:5" ht="15" x14ac:dyDescent="0.25">
      <c r="A180" s="126">
        <v>39488</v>
      </c>
      <c r="B180" s="127" t="s">
        <v>194</v>
      </c>
      <c r="C180" s="128" t="s">
        <v>195</v>
      </c>
      <c r="D180" s="129">
        <v>2258.4</v>
      </c>
      <c r="E180" s="127" t="s">
        <v>189</v>
      </c>
    </row>
    <row r="181" spans="1:5" ht="15" x14ac:dyDescent="0.25">
      <c r="A181" s="126">
        <v>39488</v>
      </c>
      <c r="B181" s="127" t="s">
        <v>190</v>
      </c>
      <c r="C181" s="128" t="s">
        <v>191</v>
      </c>
      <c r="D181" s="129">
        <v>2659.26</v>
      </c>
      <c r="E181" s="127" t="s">
        <v>189</v>
      </c>
    </row>
    <row r="182" spans="1:5" ht="15" x14ac:dyDescent="0.25">
      <c r="A182" s="126">
        <v>39489</v>
      </c>
      <c r="B182" s="127" t="s">
        <v>207</v>
      </c>
      <c r="C182" s="128" t="s">
        <v>208</v>
      </c>
      <c r="D182" s="129">
        <v>1407.91</v>
      </c>
      <c r="E182" s="127" t="s">
        <v>186</v>
      </c>
    </row>
    <row r="183" spans="1:5" ht="15" x14ac:dyDescent="0.25">
      <c r="A183" s="126">
        <v>39489</v>
      </c>
      <c r="B183" s="127" t="s">
        <v>184</v>
      </c>
      <c r="C183" s="128" t="s">
        <v>185</v>
      </c>
      <c r="D183" s="129">
        <v>13.3</v>
      </c>
      <c r="E183" s="127" t="s">
        <v>189</v>
      </c>
    </row>
    <row r="184" spans="1:5" ht="15" x14ac:dyDescent="0.25">
      <c r="A184" s="126">
        <v>39489</v>
      </c>
      <c r="B184" s="127" t="s">
        <v>192</v>
      </c>
      <c r="C184" s="128" t="s">
        <v>193</v>
      </c>
      <c r="D184" s="129">
        <v>2225.19</v>
      </c>
      <c r="E184" s="127" t="s">
        <v>186</v>
      </c>
    </row>
    <row r="185" spans="1:5" ht="15" x14ac:dyDescent="0.25">
      <c r="A185" s="126">
        <v>39489</v>
      </c>
      <c r="B185" s="127" t="s">
        <v>190</v>
      </c>
      <c r="C185" s="128" t="s">
        <v>191</v>
      </c>
      <c r="D185" s="129">
        <v>1010.17</v>
      </c>
      <c r="E185" s="127" t="s">
        <v>186</v>
      </c>
    </row>
    <row r="186" spans="1:5" ht="15" x14ac:dyDescent="0.25">
      <c r="A186" s="126">
        <v>39489</v>
      </c>
      <c r="B186" s="127" t="s">
        <v>190</v>
      </c>
      <c r="C186" s="128" t="s">
        <v>191</v>
      </c>
      <c r="D186" s="129">
        <v>16533.18</v>
      </c>
      <c r="E186" s="127" t="s">
        <v>189</v>
      </c>
    </row>
    <row r="187" spans="1:5" ht="15" x14ac:dyDescent="0.25">
      <c r="A187" s="126">
        <v>39490</v>
      </c>
      <c r="B187" s="127" t="s">
        <v>184</v>
      </c>
      <c r="C187" s="128" t="s">
        <v>185</v>
      </c>
      <c r="D187" s="129">
        <v>29.34</v>
      </c>
      <c r="E187" s="127" t="s">
        <v>189</v>
      </c>
    </row>
    <row r="188" spans="1:5" ht="15" x14ac:dyDescent="0.25">
      <c r="A188" s="126">
        <v>39490</v>
      </c>
      <c r="B188" s="127" t="s">
        <v>192</v>
      </c>
      <c r="C188" s="128" t="s">
        <v>193</v>
      </c>
      <c r="D188" s="129">
        <v>30.64</v>
      </c>
      <c r="E188" s="127" t="s">
        <v>189</v>
      </c>
    </row>
    <row r="189" spans="1:5" ht="15" x14ac:dyDescent="0.25">
      <c r="A189" s="126">
        <v>39490</v>
      </c>
      <c r="B189" s="127" t="s">
        <v>194</v>
      </c>
      <c r="C189" s="128" t="s">
        <v>195</v>
      </c>
      <c r="D189" s="129">
        <v>47.5</v>
      </c>
      <c r="E189" s="127" t="s">
        <v>189</v>
      </c>
    </row>
    <row r="190" spans="1:5" ht="15" x14ac:dyDescent="0.25">
      <c r="A190" s="126">
        <v>39490</v>
      </c>
      <c r="B190" s="127" t="s">
        <v>190</v>
      </c>
      <c r="C190" s="128" t="s">
        <v>191</v>
      </c>
      <c r="D190" s="129">
        <v>2795.06</v>
      </c>
      <c r="E190" s="127" t="s">
        <v>189</v>
      </c>
    </row>
    <row r="191" spans="1:5" ht="15" x14ac:dyDescent="0.25">
      <c r="A191" s="126">
        <v>39490</v>
      </c>
      <c r="B191" s="127" t="s">
        <v>190</v>
      </c>
      <c r="C191" s="128" t="s">
        <v>191</v>
      </c>
      <c r="D191" s="129">
        <v>1569.44</v>
      </c>
      <c r="E191" s="127" t="s">
        <v>189</v>
      </c>
    </row>
    <row r="192" spans="1:5" ht="15" x14ac:dyDescent="0.25">
      <c r="A192" s="126">
        <v>39493</v>
      </c>
      <c r="B192" s="127" t="s">
        <v>184</v>
      </c>
      <c r="C192" s="128" t="s">
        <v>185</v>
      </c>
      <c r="D192" s="129">
        <v>243.36</v>
      </c>
      <c r="E192" s="127" t="s">
        <v>186</v>
      </c>
    </row>
    <row r="193" spans="1:5" ht="15" x14ac:dyDescent="0.25">
      <c r="A193" s="126">
        <v>39493</v>
      </c>
      <c r="B193" s="127" t="s">
        <v>184</v>
      </c>
      <c r="C193" s="128" t="s">
        <v>185</v>
      </c>
      <c r="D193" s="129">
        <v>34.33</v>
      </c>
      <c r="E193" s="127" t="s">
        <v>189</v>
      </c>
    </row>
    <row r="194" spans="1:5" ht="15" x14ac:dyDescent="0.25">
      <c r="A194" s="126">
        <v>39493</v>
      </c>
      <c r="B194" s="127" t="s">
        <v>184</v>
      </c>
      <c r="C194" s="128" t="s">
        <v>185</v>
      </c>
      <c r="D194" s="129">
        <v>25.14</v>
      </c>
      <c r="E194" s="127" t="s">
        <v>186</v>
      </c>
    </row>
    <row r="195" spans="1:5" ht="15" x14ac:dyDescent="0.25">
      <c r="A195" s="126">
        <v>39493</v>
      </c>
      <c r="B195" s="127" t="s">
        <v>192</v>
      </c>
      <c r="C195" s="128" t="s">
        <v>193</v>
      </c>
      <c r="D195" s="129">
        <v>118.18</v>
      </c>
      <c r="E195" s="127" t="s">
        <v>186</v>
      </c>
    </row>
    <row r="196" spans="1:5" ht="15" x14ac:dyDescent="0.25">
      <c r="A196" s="126">
        <v>39493</v>
      </c>
      <c r="B196" s="127" t="s">
        <v>190</v>
      </c>
      <c r="C196" s="128" t="s">
        <v>191</v>
      </c>
      <c r="D196" s="129">
        <v>820.96</v>
      </c>
      <c r="E196" s="127" t="s">
        <v>186</v>
      </c>
    </row>
    <row r="197" spans="1:5" ht="15" x14ac:dyDescent="0.25">
      <c r="A197" s="126">
        <v>39493</v>
      </c>
      <c r="B197" s="127" t="s">
        <v>190</v>
      </c>
      <c r="C197" s="128" t="s">
        <v>191</v>
      </c>
      <c r="D197" s="129">
        <v>190.41</v>
      </c>
      <c r="E197" s="127" t="s">
        <v>189</v>
      </c>
    </row>
    <row r="198" spans="1:5" ht="15" x14ac:dyDescent="0.25">
      <c r="A198" s="126">
        <v>39493</v>
      </c>
      <c r="B198" s="127" t="s">
        <v>190</v>
      </c>
      <c r="C198" s="128" t="s">
        <v>191</v>
      </c>
      <c r="D198" s="129">
        <v>2368.29</v>
      </c>
      <c r="E198" s="127" t="s">
        <v>189</v>
      </c>
    </row>
    <row r="199" spans="1:5" ht="15" x14ac:dyDescent="0.25">
      <c r="A199" s="126">
        <v>39493</v>
      </c>
      <c r="B199" s="127" t="s">
        <v>196</v>
      </c>
      <c r="C199" s="128" t="s">
        <v>197</v>
      </c>
      <c r="D199" s="129">
        <v>2368.29</v>
      </c>
      <c r="E199" s="127" t="s">
        <v>186</v>
      </c>
    </row>
    <row r="200" spans="1:5" ht="15" x14ac:dyDescent="0.25">
      <c r="A200" s="126">
        <v>39494</v>
      </c>
      <c r="B200" s="127" t="s">
        <v>194</v>
      </c>
      <c r="C200" s="128" t="s">
        <v>195</v>
      </c>
      <c r="D200" s="129">
        <v>2192.69</v>
      </c>
      <c r="E200" s="127" t="s">
        <v>189</v>
      </c>
    </row>
    <row r="201" spans="1:5" ht="15" x14ac:dyDescent="0.25">
      <c r="A201" s="126">
        <v>39494</v>
      </c>
      <c r="B201" s="127" t="s">
        <v>194</v>
      </c>
      <c r="C201" s="128" t="s">
        <v>195</v>
      </c>
      <c r="D201" s="129">
        <v>477.79</v>
      </c>
      <c r="E201" s="127" t="s">
        <v>189</v>
      </c>
    </row>
    <row r="202" spans="1:5" ht="15" x14ac:dyDescent="0.25">
      <c r="A202" s="126">
        <v>39494</v>
      </c>
      <c r="B202" s="127" t="s">
        <v>194</v>
      </c>
      <c r="C202" s="128" t="s">
        <v>195</v>
      </c>
      <c r="D202" s="129">
        <v>901.43</v>
      </c>
      <c r="E202" s="127" t="s">
        <v>189</v>
      </c>
    </row>
    <row r="203" spans="1:5" ht="15" x14ac:dyDescent="0.25">
      <c r="A203" s="126">
        <v>39495</v>
      </c>
      <c r="B203" s="127" t="s">
        <v>184</v>
      </c>
      <c r="C203" s="128" t="s">
        <v>185</v>
      </c>
      <c r="D203" s="129">
        <v>88.32</v>
      </c>
      <c r="E203" s="127" t="s">
        <v>189</v>
      </c>
    </row>
    <row r="204" spans="1:5" ht="15" x14ac:dyDescent="0.25">
      <c r="A204" s="126">
        <v>39495</v>
      </c>
      <c r="B204" s="127" t="s">
        <v>184</v>
      </c>
      <c r="C204" s="128" t="s">
        <v>185</v>
      </c>
      <c r="D204" s="129">
        <v>531.36</v>
      </c>
      <c r="E204" s="127" t="s">
        <v>186</v>
      </c>
    </row>
    <row r="205" spans="1:5" ht="15" x14ac:dyDescent="0.25">
      <c r="A205" s="126">
        <v>39495</v>
      </c>
      <c r="B205" s="127" t="s">
        <v>192</v>
      </c>
      <c r="C205" s="128" t="s">
        <v>193</v>
      </c>
      <c r="D205" s="129">
        <v>24.69</v>
      </c>
      <c r="E205" s="127" t="s">
        <v>186</v>
      </c>
    </row>
    <row r="206" spans="1:5" ht="15" x14ac:dyDescent="0.25">
      <c r="A206" s="126">
        <v>39495</v>
      </c>
      <c r="B206" s="127" t="s">
        <v>194</v>
      </c>
      <c r="C206" s="128" t="s">
        <v>195</v>
      </c>
      <c r="D206" s="129">
        <v>24.69</v>
      </c>
      <c r="E206" s="127" t="s">
        <v>189</v>
      </c>
    </row>
    <row r="207" spans="1:5" ht="15" x14ac:dyDescent="0.25">
      <c r="A207" s="126">
        <v>39495</v>
      </c>
      <c r="B207" s="127" t="s">
        <v>190</v>
      </c>
      <c r="C207" s="128" t="s">
        <v>191</v>
      </c>
      <c r="D207" s="129">
        <v>41.38</v>
      </c>
      <c r="E207" s="127" t="s">
        <v>189</v>
      </c>
    </row>
    <row r="208" spans="1:5" ht="15" x14ac:dyDescent="0.25">
      <c r="A208" s="126">
        <v>39496</v>
      </c>
      <c r="B208" s="127" t="s">
        <v>192</v>
      </c>
      <c r="C208" s="128" t="s">
        <v>193</v>
      </c>
      <c r="D208" s="129">
        <v>214.38</v>
      </c>
      <c r="E208" s="127" t="s">
        <v>186</v>
      </c>
    </row>
    <row r="209" spans="1:5" ht="15" x14ac:dyDescent="0.25">
      <c r="A209" s="126">
        <v>39496</v>
      </c>
      <c r="B209" s="127" t="s">
        <v>192</v>
      </c>
      <c r="C209" s="128" t="s">
        <v>193</v>
      </c>
      <c r="D209" s="129">
        <v>1326.22</v>
      </c>
      <c r="E209" s="127" t="s">
        <v>186</v>
      </c>
    </row>
    <row r="210" spans="1:5" ht="15" x14ac:dyDescent="0.25">
      <c r="A210" s="126">
        <v>39496</v>
      </c>
      <c r="B210" s="127" t="s">
        <v>194</v>
      </c>
      <c r="C210" s="128" t="s">
        <v>195</v>
      </c>
      <c r="D210" s="129">
        <v>730.04</v>
      </c>
      <c r="E210" s="127" t="s">
        <v>189</v>
      </c>
    </row>
    <row r="211" spans="1:5" ht="15" x14ac:dyDescent="0.25">
      <c r="A211" s="126">
        <v>39496</v>
      </c>
      <c r="B211" s="127" t="s">
        <v>194</v>
      </c>
      <c r="C211" s="128" t="s">
        <v>195</v>
      </c>
      <c r="D211" s="129">
        <v>49.73</v>
      </c>
      <c r="E211" s="127" t="s">
        <v>189</v>
      </c>
    </row>
    <row r="212" spans="1:5" ht="15" x14ac:dyDescent="0.25">
      <c r="A212" s="126">
        <v>39497</v>
      </c>
      <c r="B212" s="127" t="s">
        <v>184</v>
      </c>
      <c r="C212" s="128" t="s">
        <v>185</v>
      </c>
      <c r="D212" s="129">
        <v>66.16</v>
      </c>
      <c r="E212" s="127" t="s">
        <v>189</v>
      </c>
    </row>
    <row r="213" spans="1:5" ht="15" x14ac:dyDescent="0.25">
      <c r="A213" s="126">
        <v>39497</v>
      </c>
      <c r="B213" s="127" t="s">
        <v>184</v>
      </c>
      <c r="C213" s="128" t="s">
        <v>185</v>
      </c>
      <c r="D213" s="129">
        <v>2429.4</v>
      </c>
      <c r="E213" s="127" t="s">
        <v>186</v>
      </c>
    </row>
    <row r="214" spans="1:5" ht="15" x14ac:dyDescent="0.25">
      <c r="A214" s="126">
        <v>39497</v>
      </c>
      <c r="B214" s="127" t="s">
        <v>184</v>
      </c>
      <c r="C214" s="128" t="s">
        <v>185</v>
      </c>
      <c r="D214" s="129">
        <v>39.200000000000003</v>
      </c>
      <c r="E214" s="127" t="s">
        <v>186</v>
      </c>
    </row>
    <row r="215" spans="1:5" ht="15" x14ac:dyDescent="0.25">
      <c r="A215" s="126">
        <v>39497</v>
      </c>
      <c r="B215" s="127" t="s">
        <v>184</v>
      </c>
      <c r="C215" s="128" t="s">
        <v>185</v>
      </c>
      <c r="D215" s="129">
        <v>112.5</v>
      </c>
      <c r="E215" s="127" t="s">
        <v>189</v>
      </c>
    </row>
    <row r="216" spans="1:5" ht="15" x14ac:dyDescent="0.25">
      <c r="A216" s="126">
        <v>39497</v>
      </c>
      <c r="B216" s="127" t="s">
        <v>192</v>
      </c>
      <c r="C216" s="128" t="s">
        <v>193</v>
      </c>
      <c r="D216" s="129">
        <v>70.17</v>
      </c>
      <c r="E216" s="127" t="s">
        <v>189</v>
      </c>
    </row>
    <row r="217" spans="1:5" ht="15" x14ac:dyDescent="0.25">
      <c r="A217" s="126">
        <v>39497</v>
      </c>
      <c r="B217" s="127" t="s">
        <v>192</v>
      </c>
      <c r="C217" s="128" t="s">
        <v>193</v>
      </c>
      <c r="D217" s="129">
        <v>308.77</v>
      </c>
      <c r="E217" s="127" t="s">
        <v>186</v>
      </c>
    </row>
    <row r="218" spans="1:5" ht="15" x14ac:dyDescent="0.25">
      <c r="A218" s="126">
        <v>39497</v>
      </c>
      <c r="B218" s="127" t="s">
        <v>202</v>
      </c>
      <c r="C218" s="128" t="s">
        <v>203</v>
      </c>
      <c r="D218" s="129">
        <v>548.69000000000005</v>
      </c>
      <c r="E218" s="127" t="s">
        <v>186</v>
      </c>
    </row>
    <row r="219" spans="1:5" ht="15" x14ac:dyDescent="0.25">
      <c r="A219" s="126">
        <v>39497</v>
      </c>
      <c r="B219" s="127" t="s">
        <v>190</v>
      </c>
      <c r="C219" s="128" t="s">
        <v>211</v>
      </c>
      <c r="D219" s="129">
        <v>0.35</v>
      </c>
      <c r="E219" s="127" t="s">
        <v>186</v>
      </c>
    </row>
    <row r="220" spans="1:5" ht="15" x14ac:dyDescent="0.25">
      <c r="A220" s="126">
        <v>39502</v>
      </c>
      <c r="B220" s="127" t="s">
        <v>192</v>
      </c>
      <c r="C220" s="128" t="s">
        <v>193</v>
      </c>
      <c r="D220" s="129">
        <v>13826.61</v>
      </c>
      <c r="E220" s="127" t="s">
        <v>189</v>
      </c>
    </row>
    <row r="221" spans="1:5" ht="15" x14ac:dyDescent="0.25">
      <c r="A221" s="126">
        <v>39502</v>
      </c>
      <c r="B221" s="127" t="s">
        <v>194</v>
      </c>
      <c r="C221" s="128" t="s">
        <v>195</v>
      </c>
      <c r="D221" s="129">
        <v>2373.0700000000002</v>
      </c>
      <c r="E221" s="127" t="s">
        <v>189</v>
      </c>
    </row>
    <row r="222" spans="1:5" ht="15" x14ac:dyDescent="0.25">
      <c r="A222" s="126">
        <v>39502</v>
      </c>
      <c r="B222" s="127" t="s">
        <v>194</v>
      </c>
      <c r="C222" s="128" t="s">
        <v>195</v>
      </c>
      <c r="D222" s="129">
        <v>121.29</v>
      </c>
      <c r="E222" s="127" t="s">
        <v>189</v>
      </c>
    </row>
    <row r="223" spans="1:5" ht="15" x14ac:dyDescent="0.25">
      <c r="A223" s="126">
        <v>39502</v>
      </c>
      <c r="B223" s="127" t="s">
        <v>194</v>
      </c>
      <c r="C223" s="128" t="s">
        <v>195</v>
      </c>
      <c r="D223" s="129">
        <v>68</v>
      </c>
      <c r="E223" s="127" t="s">
        <v>189</v>
      </c>
    </row>
    <row r="224" spans="1:5" ht="15" x14ac:dyDescent="0.25">
      <c r="A224" s="126">
        <v>39502</v>
      </c>
      <c r="B224" s="127" t="s">
        <v>190</v>
      </c>
      <c r="C224" s="128" t="s">
        <v>191</v>
      </c>
      <c r="D224" s="129">
        <v>4027.36</v>
      </c>
      <c r="E224" s="127" t="s">
        <v>186</v>
      </c>
    </row>
    <row r="225" spans="1:5" ht="15" x14ac:dyDescent="0.25">
      <c r="A225" s="126">
        <v>39502</v>
      </c>
      <c r="B225" s="127" t="s">
        <v>190</v>
      </c>
      <c r="C225" s="128" t="s">
        <v>191</v>
      </c>
      <c r="D225" s="129">
        <v>293.91000000000003</v>
      </c>
      <c r="E225" s="127" t="s">
        <v>186</v>
      </c>
    </row>
    <row r="226" spans="1:5" ht="15" x14ac:dyDescent="0.25">
      <c r="A226" s="126">
        <v>39503</v>
      </c>
      <c r="B226" s="127" t="s">
        <v>184</v>
      </c>
      <c r="C226" s="128" t="s">
        <v>185</v>
      </c>
      <c r="D226" s="129">
        <v>13210.15</v>
      </c>
      <c r="E226" s="127" t="s">
        <v>189</v>
      </c>
    </row>
    <row r="227" spans="1:5" ht="15" x14ac:dyDescent="0.25">
      <c r="A227" s="126">
        <v>39503</v>
      </c>
      <c r="B227" s="127" t="s">
        <v>184</v>
      </c>
      <c r="C227" s="128" t="s">
        <v>185</v>
      </c>
      <c r="D227" s="129">
        <v>9509.4500000000007</v>
      </c>
      <c r="E227" s="127" t="s">
        <v>186</v>
      </c>
    </row>
    <row r="228" spans="1:5" ht="15" x14ac:dyDescent="0.25">
      <c r="A228" s="126">
        <v>39503</v>
      </c>
      <c r="B228" s="127" t="s">
        <v>192</v>
      </c>
      <c r="C228" s="128" t="s">
        <v>193</v>
      </c>
      <c r="D228" s="129">
        <v>1260.74</v>
      </c>
      <c r="E228" s="127" t="s">
        <v>186</v>
      </c>
    </row>
    <row r="229" spans="1:5" ht="15" x14ac:dyDescent="0.25">
      <c r="A229" s="126">
        <v>39503</v>
      </c>
      <c r="B229" s="127" t="s">
        <v>192</v>
      </c>
      <c r="C229" s="128" t="s">
        <v>193</v>
      </c>
      <c r="D229" s="129">
        <v>62.86</v>
      </c>
      <c r="E229" s="127" t="s">
        <v>186</v>
      </c>
    </row>
    <row r="230" spans="1:5" ht="15" x14ac:dyDescent="0.25">
      <c r="A230" s="126">
        <v>39503</v>
      </c>
      <c r="B230" s="127" t="s">
        <v>202</v>
      </c>
      <c r="C230" s="128" t="s">
        <v>203</v>
      </c>
      <c r="D230" s="129">
        <v>285.37</v>
      </c>
      <c r="E230" s="127" t="s">
        <v>186</v>
      </c>
    </row>
    <row r="231" spans="1:5" ht="15" x14ac:dyDescent="0.25">
      <c r="A231" s="126">
        <v>39503</v>
      </c>
      <c r="B231" s="127" t="s">
        <v>194</v>
      </c>
      <c r="C231" s="128" t="s">
        <v>195</v>
      </c>
      <c r="D231" s="129">
        <v>67.459999999999994</v>
      </c>
      <c r="E231" s="127" t="s">
        <v>189</v>
      </c>
    </row>
    <row r="232" spans="1:5" ht="15" x14ac:dyDescent="0.25">
      <c r="A232" s="126">
        <v>39503</v>
      </c>
      <c r="B232" s="127" t="s">
        <v>194</v>
      </c>
      <c r="C232" s="128" t="s">
        <v>195</v>
      </c>
      <c r="D232" s="129">
        <v>10624.48</v>
      </c>
      <c r="E232" s="127" t="s">
        <v>189</v>
      </c>
    </row>
    <row r="233" spans="1:5" ht="15" x14ac:dyDescent="0.25">
      <c r="A233" s="126">
        <v>39503</v>
      </c>
      <c r="B233" s="127" t="s">
        <v>194</v>
      </c>
      <c r="C233" s="128" t="s">
        <v>195</v>
      </c>
      <c r="D233" s="129">
        <v>237.23</v>
      </c>
      <c r="E233" s="127" t="s">
        <v>189</v>
      </c>
    </row>
    <row r="234" spans="1:5" ht="15" x14ac:dyDescent="0.25">
      <c r="A234" s="126">
        <v>39503</v>
      </c>
      <c r="B234" s="127" t="s">
        <v>194</v>
      </c>
      <c r="C234" s="128" t="s">
        <v>195</v>
      </c>
      <c r="D234" s="129">
        <v>36.590000000000003</v>
      </c>
      <c r="E234" s="127" t="s">
        <v>189</v>
      </c>
    </row>
    <row r="235" spans="1:5" ht="15" x14ac:dyDescent="0.25">
      <c r="A235" s="126">
        <v>39503</v>
      </c>
      <c r="B235" s="127" t="s">
        <v>190</v>
      </c>
      <c r="C235" s="128" t="s">
        <v>191</v>
      </c>
      <c r="D235" s="129">
        <v>426.71</v>
      </c>
      <c r="E235" s="127" t="s">
        <v>186</v>
      </c>
    </row>
    <row r="236" spans="1:5" ht="15" x14ac:dyDescent="0.25">
      <c r="A236" s="126">
        <v>39503</v>
      </c>
      <c r="B236" s="127" t="s">
        <v>190</v>
      </c>
      <c r="C236" s="128" t="s">
        <v>191</v>
      </c>
      <c r="D236" s="129">
        <v>3376.11</v>
      </c>
      <c r="E236" s="127" t="s">
        <v>186</v>
      </c>
    </row>
    <row r="237" spans="1:5" ht="15" x14ac:dyDescent="0.25">
      <c r="A237" s="126">
        <v>39503</v>
      </c>
      <c r="B237" s="127" t="s">
        <v>190</v>
      </c>
      <c r="C237" s="128" t="s">
        <v>191</v>
      </c>
      <c r="D237" s="129">
        <v>3201.6</v>
      </c>
      <c r="E237" s="127" t="s">
        <v>186</v>
      </c>
    </row>
    <row r="238" spans="1:5" ht="15" x14ac:dyDescent="0.25">
      <c r="A238" s="126">
        <v>39503</v>
      </c>
      <c r="B238" s="127" t="s">
        <v>190</v>
      </c>
      <c r="C238" s="128" t="s">
        <v>191</v>
      </c>
      <c r="D238" s="129">
        <v>285.37</v>
      </c>
      <c r="E238" s="127" t="s">
        <v>189</v>
      </c>
    </row>
    <row r="239" spans="1:5" ht="15" x14ac:dyDescent="0.25">
      <c r="A239" s="126">
        <v>39504</v>
      </c>
      <c r="B239" s="127" t="s">
        <v>207</v>
      </c>
      <c r="C239" s="128" t="s">
        <v>212</v>
      </c>
      <c r="D239" s="129">
        <v>44.83</v>
      </c>
      <c r="E239" s="127" t="s">
        <v>186</v>
      </c>
    </row>
    <row r="240" spans="1:5" ht="15" x14ac:dyDescent="0.25">
      <c r="A240" s="126">
        <v>39504</v>
      </c>
      <c r="B240" s="127" t="s">
        <v>194</v>
      </c>
      <c r="C240" s="128" t="s">
        <v>195</v>
      </c>
      <c r="D240" s="129">
        <v>725.95</v>
      </c>
      <c r="E240" s="127" t="s">
        <v>189</v>
      </c>
    </row>
    <row r="241" spans="1:5" ht="15" x14ac:dyDescent="0.25">
      <c r="A241" s="126">
        <v>39505</v>
      </c>
      <c r="B241" s="127" t="s">
        <v>194</v>
      </c>
      <c r="C241" s="128" t="s">
        <v>222</v>
      </c>
      <c r="D241" s="129">
        <v>5344.18</v>
      </c>
      <c r="E241" s="127" t="s">
        <v>186</v>
      </c>
    </row>
    <row r="242" spans="1:5" ht="15" x14ac:dyDescent="0.25">
      <c r="A242" s="126">
        <v>39505</v>
      </c>
      <c r="B242" s="127" t="s">
        <v>196</v>
      </c>
      <c r="C242" s="128" t="s">
        <v>206</v>
      </c>
      <c r="D242" s="129">
        <v>635.72</v>
      </c>
      <c r="E242" s="127" t="s">
        <v>186</v>
      </c>
    </row>
    <row r="243" spans="1:5" ht="15" x14ac:dyDescent="0.25">
      <c r="A243" s="126">
        <v>39505</v>
      </c>
      <c r="B243" s="127" t="s">
        <v>215</v>
      </c>
      <c r="C243" s="128" t="s">
        <v>206</v>
      </c>
      <c r="D243" s="129">
        <v>279.20999999999998</v>
      </c>
      <c r="E243" s="127" t="s">
        <v>189</v>
      </c>
    </row>
    <row r="244" spans="1:5" ht="15" x14ac:dyDescent="0.25">
      <c r="A244" s="126">
        <v>39505</v>
      </c>
      <c r="B244" s="127" t="s">
        <v>196</v>
      </c>
      <c r="C244" s="128" t="s">
        <v>197</v>
      </c>
      <c r="D244" s="129">
        <v>776.55</v>
      </c>
      <c r="E244" s="127" t="s">
        <v>189</v>
      </c>
    </row>
    <row r="245" spans="1:5" ht="15" x14ac:dyDescent="0.25">
      <c r="A245" s="126">
        <v>39506</v>
      </c>
      <c r="B245" s="127" t="s">
        <v>209</v>
      </c>
      <c r="C245" s="128" t="s">
        <v>210</v>
      </c>
      <c r="D245" s="129">
        <v>0.53</v>
      </c>
      <c r="E245" s="127" t="s">
        <v>189</v>
      </c>
    </row>
    <row r="246" spans="1:5" ht="15" x14ac:dyDescent="0.25">
      <c r="A246" s="126">
        <v>39506</v>
      </c>
      <c r="B246" s="127" t="s">
        <v>200</v>
      </c>
      <c r="C246" s="128" t="s">
        <v>201</v>
      </c>
      <c r="D246" s="129">
        <v>23.71</v>
      </c>
      <c r="E246" s="127" t="s">
        <v>189</v>
      </c>
    </row>
    <row r="247" spans="1:5" ht="15" x14ac:dyDescent="0.25">
      <c r="A247" s="126">
        <v>39506</v>
      </c>
      <c r="B247" s="127" t="s">
        <v>187</v>
      </c>
      <c r="C247" s="128" t="s">
        <v>214</v>
      </c>
      <c r="D247" s="129">
        <v>138.63999999999999</v>
      </c>
      <c r="E247" s="127" t="s">
        <v>189</v>
      </c>
    </row>
    <row r="248" spans="1:5" ht="15" x14ac:dyDescent="0.25">
      <c r="A248" s="126">
        <v>39506</v>
      </c>
      <c r="B248" s="127" t="s">
        <v>215</v>
      </c>
      <c r="C248" s="128" t="s">
        <v>206</v>
      </c>
      <c r="D248" s="129">
        <v>1685.41</v>
      </c>
      <c r="E248" s="127" t="s">
        <v>186</v>
      </c>
    </row>
    <row r="249" spans="1:5" ht="15" x14ac:dyDescent="0.25">
      <c r="A249" s="126">
        <v>39506</v>
      </c>
      <c r="B249" s="127" t="s">
        <v>226</v>
      </c>
      <c r="C249" s="128" t="s">
        <v>227</v>
      </c>
      <c r="D249" s="129">
        <v>5.71</v>
      </c>
      <c r="E249" s="127" t="s">
        <v>189</v>
      </c>
    </row>
    <row r="250" spans="1:5" ht="15" x14ac:dyDescent="0.25">
      <c r="A250" s="126">
        <v>39506</v>
      </c>
      <c r="B250" s="127" t="s">
        <v>190</v>
      </c>
      <c r="C250" s="128" t="s">
        <v>213</v>
      </c>
      <c r="D250" s="129">
        <v>0.13</v>
      </c>
      <c r="E250" s="127" t="s">
        <v>189</v>
      </c>
    </row>
    <row r="251" spans="1:5" ht="15" x14ac:dyDescent="0.25">
      <c r="A251" s="126">
        <v>39506</v>
      </c>
      <c r="B251" s="127" t="s">
        <v>190</v>
      </c>
      <c r="C251" s="128" t="s">
        <v>211</v>
      </c>
      <c r="D251" s="129">
        <v>1467.72</v>
      </c>
      <c r="E251" s="127" t="s">
        <v>189</v>
      </c>
    </row>
    <row r="252" spans="1:5" ht="15" x14ac:dyDescent="0.25">
      <c r="A252" s="126">
        <v>39506</v>
      </c>
      <c r="B252" s="127" t="s">
        <v>190</v>
      </c>
      <c r="C252" s="128" t="s">
        <v>211</v>
      </c>
      <c r="D252" s="129">
        <v>223.11</v>
      </c>
      <c r="E252" s="127" t="s">
        <v>189</v>
      </c>
    </row>
    <row r="253" spans="1:5" ht="15" x14ac:dyDescent="0.25">
      <c r="A253" s="126">
        <v>39507</v>
      </c>
      <c r="B253" s="127" t="s">
        <v>196</v>
      </c>
      <c r="C253" s="128" t="s">
        <v>223</v>
      </c>
      <c r="D253" s="129">
        <v>70.17</v>
      </c>
      <c r="E253" s="127" t="s">
        <v>189</v>
      </c>
    </row>
    <row r="254" spans="1:5" ht="15" x14ac:dyDescent="0.25">
      <c r="A254" s="126">
        <v>39507</v>
      </c>
      <c r="B254" s="127" t="s">
        <v>207</v>
      </c>
      <c r="C254" s="128" t="s">
        <v>212</v>
      </c>
      <c r="D254" s="129">
        <v>28.62</v>
      </c>
      <c r="E254" s="127" t="s">
        <v>186</v>
      </c>
    </row>
    <row r="255" spans="1:5" ht="15" x14ac:dyDescent="0.25">
      <c r="A255" s="126">
        <v>39507</v>
      </c>
      <c r="B255" s="127" t="s">
        <v>194</v>
      </c>
      <c r="C255" s="128" t="s">
        <v>195</v>
      </c>
      <c r="D255" s="129">
        <v>296.52999999999997</v>
      </c>
      <c r="E255" s="127" t="s">
        <v>189</v>
      </c>
    </row>
    <row r="256" spans="1:5" ht="15" x14ac:dyDescent="0.25">
      <c r="A256" s="126">
        <v>39507</v>
      </c>
      <c r="B256" s="127" t="s">
        <v>190</v>
      </c>
      <c r="C256" s="128" t="s">
        <v>191</v>
      </c>
      <c r="D256" s="129">
        <v>167.66</v>
      </c>
      <c r="E256" s="127" t="s">
        <v>186</v>
      </c>
    </row>
    <row r="257" spans="1:5" ht="15" x14ac:dyDescent="0.25">
      <c r="A257" s="126">
        <v>39507</v>
      </c>
      <c r="B257" s="127" t="s">
        <v>196</v>
      </c>
      <c r="C257" s="128" t="s">
        <v>197</v>
      </c>
      <c r="D257" s="129">
        <v>19063.5</v>
      </c>
      <c r="E257" s="127" t="s">
        <v>186</v>
      </c>
    </row>
    <row r="258" spans="1:5" ht="15" x14ac:dyDescent="0.25">
      <c r="A258" s="126">
        <v>39508</v>
      </c>
      <c r="B258" s="127" t="s">
        <v>192</v>
      </c>
      <c r="C258" s="128" t="s">
        <v>193</v>
      </c>
      <c r="D258" s="129">
        <v>424.76</v>
      </c>
      <c r="E258" s="127" t="s">
        <v>186</v>
      </c>
    </row>
    <row r="259" spans="1:5" ht="15" x14ac:dyDescent="0.25">
      <c r="A259" s="126">
        <v>39508</v>
      </c>
      <c r="B259" s="127" t="s">
        <v>190</v>
      </c>
      <c r="C259" s="128" t="s">
        <v>191</v>
      </c>
      <c r="D259" s="129">
        <v>2960.36</v>
      </c>
      <c r="E259" s="127" t="s">
        <v>189</v>
      </c>
    </row>
    <row r="260" spans="1:5" ht="15" x14ac:dyDescent="0.25">
      <c r="A260" s="126">
        <v>39508</v>
      </c>
      <c r="B260" s="127" t="s">
        <v>196</v>
      </c>
      <c r="C260" s="128" t="s">
        <v>197</v>
      </c>
      <c r="D260" s="129">
        <v>2960.36</v>
      </c>
      <c r="E260" s="127" t="s">
        <v>186</v>
      </c>
    </row>
    <row r="261" spans="1:5" ht="15" x14ac:dyDescent="0.25">
      <c r="A261" s="126">
        <v>39509</v>
      </c>
      <c r="B261" s="127" t="s">
        <v>192</v>
      </c>
      <c r="C261" s="128" t="s">
        <v>193</v>
      </c>
      <c r="D261" s="129">
        <v>27.48</v>
      </c>
      <c r="E261" s="127" t="s">
        <v>186</v>
      </c>
    </row>
    <row r="262" spans="1:5" ht="15" x14ac:dyDescent="0.25">
      <c r="A262" s="126">
        <v>39509</v>
      </c>
      <c r="B262" s="127" t="s">
        <v>192</v>
      </c>
      <c r="C262" s="128" t="s">
        <v>193</v>
      </c>
      <c r="D262" s="129">
        <v>52.92</v>
      </c>
      <c r="E262" s="127" t="s">
        <v>186</v>
      </c>
    </row>
    <row r="263" spans="1:5" ht="15" x14ac:dyDescent="0.25">
      <c r="A263" s="126">
        <v>39509</v>
      </c>
      <c r="B263" s="127" t="s">
        <v>190</v>
      </c>
      <c r="C263" s="128" t="s">
        <v>191</v>
      </c>
      <c r="D263" s="129">
        <v>514.21</v>
      </c>
      <c r="E263" s="127" t="s">
        <v>186</v>
      </c>
    </row>
    <row r="264" spans="1:5" ht="15" x14ac:dyDescent="0.25">
      <c r="A264" s="126">
        <v>39509</v>
      </c>
      <c r="B264" s="127" t="s">
        <v>190</v>
      </c>
      <c r="C264" s="128" t="s">
        <v>191</v>
      </c>
      <c r="D264" s="129">
        <v>715.17</v>
      </c>
      <c r="E264" s="127" t="s">
        <v>189</v>
      </c>
    </row>
    <row r="265" spans="1:5" ht="15" x14ac:dyDescent="0.25">
      <c r="A265" s="126">
        <v>39509</v>
      </c>
      <c r="B265" s="127" t="s">
        <v>196</v>
      </c>
      <c r="C265" s="128" t="s">
        <v>197</v>
      </c>
      <c r="D265" s="129">
        <v>715.17</v>
      </c>
      <c r="E265" s="127" t="s">
        <v>186</v>
      </c>
    </row>
    <row r="266" spans="1:5" ht="15" x14ac:dyDescent="0.25">
      <c r="A266" s="126">
        <v>39510</v>
      </c>
      <c r="B266" s="127" t="s">
        <v>207</v>
      </c>
      <c r="C266" s="128" t="s">
        <v>208</v>
      </c>
      <c r="D266" s="129">
        <v>3448.28</v>
      </c>
      <c r="E266" s="127" t="s">
        <v>186</v>
      </c>
    </row>
    <row r="267" spans="1:5" ht="15" x14ac:dyDescent="0.25">
      <c r="A267" s="126">
        <v>39510</v>
      </c>
      <c r="B267" s="127" t="s">
        <v>192</v>
      </c>
      <c r="C267" s="128" t="s">
        <v>193</v>
      </c>
      <c r="D267" s="129">
        <v>39.200000000000003</v>
      </c>
      <c r="E267" s="127" t="s">
        <v>186</v>
      </c>
    </row>
    <row r="268" spans="1:5" ht="15" x14ac:dyDescent="0.25">
      <c r="A268" s="126">
        <v>39510</v>
      </c>
      <c r="B268" s="127" t="s">
        <v>192</v>
      </c>
      <c r="C268" s="128" t="s">
        <v>193</v>
      </c>
      <c r="D268" s="129">
        <v>56.48</v>
      </c>
      <c r="E268" s="127" t="s">
        <v>186</v>
      </c>
    </row>
    <row r="269" spans="1:5" ht="15" x14ac:dyDescent="0.25">
      <c r="A269" s="126">
        <v>39510</v>
      </c>
      <c r="B269" s="127" t="s">
        <v>194</v>
      </c>
      <c r="C269" s="128" t="s">
        <v>195</v>
      </c>
      <c r="D269" s="129">
        <v>3296.37</v>
      </c>
      <c r="E269" s="127" t="s">
        <v>189</v>
      </c>
    </row>
    <row r="270" spans="1:5" ht="15" x14ac:dyDescent="0.25">
      <c r="A270" s="126">
        <v>39510</v>
      </c>
      <c r="B270" s="127" t="s">
        <v>194</v>
      </c>
      <c r="C270" s="128" t="s">
        <v>195</v>
      </c>
      <c r="D270" s="129">
        <v>22.59</v>
      </c>
      <c r="E270" s="127" t="s">
        <v>189</v>
      </c>
    </row>
    <row r="271" spans="1:5" ht="15" x14ac:dyDescent="0.25">
      <c r="A271" s="126">
        <v>39510</v>
      </c>
      <c r="B271" s="127" t="s">
        <v>194</v>
      </c>
      <c r="C271" s="128" t="s">
        <v>195</v>
      </c>
      <c r="D271" s="129">
        <v>39.200000000000003</v>
      </c>
      <c r="E271" s="127" t="s">
        <v>189</v>
      </c>
    </row>
    <row r="272" spans="1:5" ht="15" x14ac:dyDescent="0.25">
      <c r="A272" s="126">
        <v>39510</v>
      </c>
      <c r="B272" s="127" t="s">
        <v>194</v>
      </c>
      <c r="C272" s="128" t="s">
        <v>195</v>
      </c>
      <c r="D272" s="129">
        <v>39.76</v>
      </c>
      <c r="E272" s="127" t="s">
        <v>189</v>
      </c>
    </row>
    <row r="273" spans="1:5" ht="15" x14ac:dyDescent="0.25">
      <c r="A273" s="126">
        <v>39510</v>
      </c>
      <c r="B273" s="127" t="s">
        <v>194</v>
      </c>
      <c r="C273" s="128" t="s">
        <v>195</v>
      </c>
      <c r="D273" s="129">
        <v>43.3</v>
      </c>
      <c r="E273" s="127" t="s">
        <v>189</v>
      </c>
    </row>
    <row r="274" spans="1:5" ht="15" x14ac:dyDescent="0.25">
      <c r="A274" s="126">
        <v>39510</v>
      </c>
      <c r="B274" s="127" t="s">
        <v>190</v>
      </c>
      <c r="C274" s="128" t="s">
        <v>191</v>
      </c>
      <c r="D274" s="129">
        <v>3201.59</v>
      </c>
      <c r="E274" s="127" t="s">
        <v>186</v>
      </c>
    </row>
    <row r="275" spans="1:5" ht="15" x14ac:dyDescent="0.25">
      <c r="A275" s="126">
        <v>39510</v>
      </c>
      <c r="B275" s="127" t="s">
        <v>190</v>
      </c>
      <c r="C275" s="128" t="s">
        <v>191</v>
      </c>
      <c r="D275" s="129">
        <v>266.82</v>
      </c>
      <c r="E275" s="127" t="s">
        <v>186</v>
      </c>
    </row>
    <row r="276" spans="1:5" ht="15" x14ac:dyDescent="0.25">
      <c r="A276" s="126">
        <v>39511</v>
      </c>
      <c r="B276" s="127" t="s">
        <v>192</v>
      </c>
      <c r="C276" s="128" t="s">
        <v>193</v>
      </c>
      <c r="D276" s="129">
        <v>64.66</v>
      </c>
      <c r="E276" s="127" t="s">
        <v>189</v>
      </c>
    </row>
    <row r="277" spans="1:5" ht="15" x14ac:dyDescent="0.25">
      <c r="A277" s="126">
        <v>39514</v>
      </c>
      <c r="B277" s="127" t="s">
        <v>194</v>
      </c>
      <c r="C277" s="128" t="s">
        <v>195</v>
      </c>
      <c r="D277" s="129">
        <v>245.13</v>
      </c>
      <c r="E277" s="127" t="s">
        <v>189</v>
      </c>
    </row>
    <row r="278" spans="1:5" ht="15" x14ac:dyDescent="0.25">
      <c r="A278" s="126">
        <v>39514</v>
      </c>
      <c r="B278" s="127" t="s">
        <v>194</v>
      </c>
      <c r="C278" s="128" t="s">
        <v>195</v>
      </c>
      <c r="D278" s="129">
        <v>57.79</v>
      </c>
      <c r="E278" s="127" t="s">
        <v>189</v>
      </c>
    </row>
    <row r="279" spans="1:5" ht="15" x14ac:dyDescent="0.25">
      <c r="A279" s="126">
        <v>39514</v>
      </c>
      <c r="B279" s="127" t="s">
        <v>190</v>
      </c>
      <c r="C279" s="128" t="s">
        <v>191</v>
      </c>
      <c r="D279" s="129">
        <v>557.24</v>
      </c>
      <c r="E279" s="127" t="s">
        <v>186</v>
      </c>
    </row>
    <row r="280" spans="1:5" ht="15" x14ac:dyDescent="0.25">
      <c r="A280" s="126">
        <v>39514</v>
      </c>
      <c r="B280" s="127" t="s">
        <v>190</v>
      </c>
      <c r="C280" s="128" t="s">
        <v>191</v>
      </c>
      <c r="D280" s="129">
        <v>531.73</v>
      </c>
      <c r="E280" s="127" t="s">
        <v>186</v>
      </c>
    </row>
    <row r="281" spans="1:5" ht="15" x14ac:dyDescent="0.25">
      <c r="A281" s="126">
        <v>39515</v>
      </c>
      <c r="B281" s="127" t="s">
        <v>184</v>
      </c>
      <c r="C281" s="128" t="s">
        <v>185</v>
      </c>
      <c r="D281" s="129">
        <v>1100.44</v>
      </c>
      <c r="E281" s="127" t="s">
        <v>189</v>
      </c>
    </row>
    <row r="282" spans="1:5" ht="15" x14ac:dyDescent="0.25">
      <c r="A282" s="126">
        <v>39515</v>
      </c>
      <c r="B282" s="127" t="s">
        <v>190</v>
      </c>
      <c r="C282" s="128" t="s">
        <v>191</v>
      </c>
      <c r="D282" s="129">
        <v>587.4</v>
      </c>
      <c r="E282" s="127" t="s">
        <v>186</v>
      </c>
    </row>
    <row r="283" spans="1:5" ht="15" x14ac:dyDescent="0.25">
      <c r="A283" s="126">
        <v>39515</v>
      </c>
      <c r="B283" s="127" t="s">
        <v>190</v>
      </c>
      <c r="C283" s="128" t="s">
        <v>191</v>
      </c>
      <c r="D283" s="129">
        <v>513.04</v>
      </c>
      <c r="E283" s="127" t="s">
        <v>186</v>
      </c>
    </row>
    <row r="284" spans="1:5" ht="15" x14ac:dyDescent="0.25">
      <c r="A284" s="126">
        <v>39516</v>
      </c>
      <c r="B284" s="127" t="s">
        <v>207</v>
      </c>
      <c r="C284" s="128" t="s">
        <v>208</v>
      </c>
      <c r="D284" s="129">
        <v>3448.28</v>
      </c>
      <c r="E284" s="127" t="s">
        <v>186</v>
      </c>
    </row>
    <row r="285" spans="1:5" ht="15" x14ac:dyDescent="0.25">
      <c r="A285" s="126">
        <v>39516</v>
      </c>
      <c r="B285" s="127" t="s">
        <v>192</v>
      </c>
      <c r="C285" s="128" t="s">
        <v>193</v>
      </c>
      <c r="D285" s="129">
        <v>66.98</v>
      </c>
      <c r="E285" s="127" t="s">
        <v>186</v>
      </c>
    </row>
    <row r="286" spans="1:5" ht="15" x14ac:dyDescent="0.25">
      <c r="A286" s="126">
        <v>39516</v>
      </c>
      <c r="B286" s="127" t="s">
        <v>192</v>
      </c>
      <c r="C286" s="128" t="s">
        <v>193</v>
      </c>
      <c r="D286" s="129">
        <v>36.5</v>
      </c>
      <c r="E286" s="127" t="s">
        <v>186</v>
      </c>
    </row>
    <row r="287" spans="1:5" ht="15" x14ac:dyDescent="0.25">
      <c r="A287" s="126">
        <v>39516</v>
      </c>
      <c r="B287" s="127" t="s">
        <v>194</v>
      </c>
      <c r="C287" s="128" t="s">
        <v>195</v>
      </c>
      <c r="D287" s="129">
        <v>4807.26</v>
      </c>
      <c r="E287" s="127" t="s">
        <v>189</v>
      </c>
    </row>
    <row r="288" spans="1:5" ht="15" x14ac:dyDescent="0.25">
      <c r="A288" s="126">
        <v>39516</v>
      </c>
      <c r="B288" s="127" t="s">
        <v>194</v>
      </c>
      <c r="C288" s="128" t="s">
        <v>195</v>
      </c>
      <c r="D288" s="129">
        <v>36.5</v>
      </c>
      <c r="E288" s="127" t="s">
        <v>189</v>
      </c>
    </row>
    <row r="289" spans="1:5" ht="15" x14ac:dyDescent="0.25">
      <c r="A289" s="126">
        <v>39516</v>
      </c>
      <c r="B289" s="127" t="s">
        <v>190</v>
      </c>
      <c r="C289" s="128" t="s">
        <v>191</v>
      </c>
      <c r="D289" s="129">
        <v>2390.15</v>
      </c>
      <c r="E289" s="127" t="s">
        <v>186</v>
      </c>
    </row>
    <row r="290" spans="1:5" ht="15" x14ac:dyDescent="0.25">
      <c r="A290" s="126">
        <v>39516</v>
      </c>
      <c r="B290" s="127" t="s">
        <v>187</v>
      </c>
      <c r="C290" s="128" t="s">
        <v>222</v>
      </c>
      <c r="D290" s="129">
        <v>2976.77</v>
      </c>
      <c r="E290" s="127" t="s">
        <v>186</v>
      </c>
    </row>
    <row r="291" spans="1:5" ht="15" x14ac:dyDescent="0.25">
      <c r="A291" s="126">
        <v>39517</v>
      </c>
      <c r="B291" s="127" t="s">
        <v>184</v>
      </c>
      <c r="C291" s="128" t="s">
        <v>185</v>
      </c>
      <c r="D291" s="129">
        <v>59.09</v>
      </c>
      <c r="E291" s="127" t="s">
        <v>186</v>
      </c>
    </row>
    <row r="292" spans="1:5" ht="15" x14ac:dyDescent="0.25">
      <c r="A292" s="126">
        <v>39517</v>
      </c>
      <c r="B292" s="127" t="s">
        <v>184</v>
      </c>
      <c r="C292" s="128" t="s">
        <v>185</v>
      </c>
      <c r="D292" s="129">
        <v>52.5</v>
      </c>
      <c r="E292" s="127" t="s">
        <v>186</v>
      </c>
    </row>
    <row r="293" spans="1:5" ht="15" x14ac:dyDescent="0.25">
      <c r="A293" s="126">
        <v>39517</v>
      </c>
      <c r="B293" s="127" t="s">
        <v>207</v>
      </c>
      <c r="C293" s="128" t="s">
        <v>212</v>
      </c>
      <c r="D293" s="129">
        <v>10.26</v>
      </c>
      <c r="E293" s="127" t="s">
        <v>189</v>
      </c>
    </row>
    <row r="294" spans="1:5" ht="15" x14ac:dyDescent="0.25">
      <c r="A294" s="126">
        <v>39517</v>
      </c>
      <c r="B294" s="127" t="s">
        <v>194</v>
      </c>
      <c r="C294" s="128" t="s">
        <v>195</v>
      </c>
      <c r="D294" s="129">
        <v>245.13</v>
      </c>
      <c r="E294" s="127" t="s">
        <v>189</v>
      </c>
    </row>
    <row r="295" spans="1:5" ht="15" x14ac:dyDescent="0.25">
      <c r="A295" s="126">
        <v>39517</v>
      </c>
      <c r="B295" s="127" t="s">
        <v>194</v>
      </c>
      <c r="C295" s="128" t="s">
        <v>195</v>
      </c>
      <c r="D295" s="129">
        <v>63.07</v>
      </c>
      <c r="E295" s="127" t="s">
        <v>189</v>
      </c>
    </row>
    <row r="296" spans="1:5" ht="15" x14ac:dyDescent="0.25">
      <c r="A296" s="126">
        <v>39517</v>
      </c>
      <c r="B296" s="127" t="s">
        <v>190</v>
      </c>
      <c r="C296" s="128" t="s">
        <v>191</v>
      </c>
      <c r="D296" s="129">
        <v>41.38</v>
      </c>
      <c r="E296" s="127" t="s">
        <v>186</v>
      </c>
    </row>
    <row r="297" spans="1:5" ht="15" x14ac:dyDescent="0.25">
      <c r="A297" s="126">
        <v>39518</v>
      </c>
      <c r="B297" s="127" t="s">
        <v>184</v>
      </c>
      <c r="C297" s="128" t="s">
        <v>185</v>
      </c>
      <c r="D297" s="129">
        <v>557.71</v>
      </c>
      <c r="E297" s="127" t="s">
        <v>186</v>
      </c>
    </row>
    <row r="298" spans="1:5" ht="15" x14ac:dyDescent="0.25">
      <c r="A298" s="126">
        <v>39518</v>
      </c>
      <c r="B298" s="127" t="s">
        <v>184</v>
      </c>
      <c r="C298" s="128" t="s">
        <v>185</v>
      </c>
      <c r="D298" s="129">
        <v>69.540000000000006</v>
      </c>
      <c r="E298" s="127" t="s">
        <v>189</v>
      </c>
    </row>
    <row r="299" spans="1:5" ht="15" x14ac:dyDescent="0.25">
      <c r="A299" s="126">
        <v>39518</v>
      </c>
      <c r="B299" s="127" t="s">
        <v>192</v>
      </c>
      <c r="C299" s="128" t="s">
        <v>193</v>
      </c>
      <c r="D299" s="129">
        <v>47.03</v>
      </c>
      <c r="E299" s="127" t="s">
        <v>189</v>
      </c>
    </row>
    <row r="300" spans="1:5" ht="15" x14ac:dyDescent="0.25">
      <c r="A300" s="126">
        <v>39518</v>
      </c>
      <c r="B300" s="127" t="s">
        <v>207</v>
      </c>
      <c r="C300" s="128" t="s">
        <v>212</v>
      </c>
      <c r="D300" s="129">
        <v>11.15</v>
      </c>
      <c r="E300" s="127" t="s">
        <v>189</v>
      </c>
    </row>
    <row r="301" spans="1:5" ht="15" x14ac:dyDescent="0.25">
      <c r="A301" s="126">
        <v>39518</v>
      </c>
      <c r="B301" s="127" t="s">
        <v>194</v>
      </c>
      <c r="C301" s="128" t="s">
        <v>195</v>
      </c>
      <c r="D301" s="129">
        <v>8345.01</v>
      </c>
      <c r="E301" s="127" t="s">
        <v>189</v>
      </c>
    </row>
    <row r="302" spans="1:5" ht="15" x14ac:dyDescent="0.25">
      <c r="A302" s="126">
        <v>39518</v>
      </c>
      <c r="B302" s="127" t="s">
        <v>228</v>
      </c>
      <c r="C302" s="128" t="s">
        <v>229</v>
      </c>
      <c r="D302" s="129">
        <v>4272.7299999999996</v>
      </c>
      <c r="E302" s="127" t="s">
        <v>186</v>
      </c>
    </row>
    <row r="303" spans="1:5" ht="15" x14ac:dyDescent="0.25">
      <c r="A303" s="126">
        <v>39518</v>
      </c>
      <c r="B303" s="127" t="s">
        <v>190</v>
      </c>
      <c r="C303" s="128" t="s">
        <v>191</v>
      </c>
      <c r="D303" s="129">
        <v>161.97</v>
      </c>
      <c r="E303" s="127" t="s">
        <v>186</v>
      </c>
    </row>
    <row r="304" spans="1:5" ht="15" x14ac:dyDescent="0.25">
      <c r="A304" s="126">
        <v>39518</v>
      </c>
      <c r="B304" s="127" t="s">
        <v>196</v>
      </c>
      <c r="C304" s="128" t="s">
        <v>197</v>
      </c>
      <c r="D304" s="129">
        <v>3633</v>
      </c>
      <c r="E304" s="127" t="s">
        <v>186</v>
      </c>
    </row>
    <row r="305" spans="1:5" ht="15" x14ac:dyDescent="0.25">
      <c r="A305" s="126">
        <v>39519</v>
      </c>
      <c r="B305" s="127" t="s">
        <v>190</v>
      </c>
      <c r="C305" s="128" t="s">
        <v>191</v>
      </c>
      <c r="D305" s="129">
        <v>1239.43</v>
      </c>
      <c r="E305" s="127" t="s">
        <v>189</v>
      </c>
    </row>
    <row r="306" spans="1:5" ht="15" x14ac:dyDescent="0.25">
      <c r="A306" s="126">
        <v>39519</v>
      </c>
      <c r="B306" s="127" t="s">
        <v>196</v>
      </c>
      <c r="C306" s="128" t="s">
        <v>197</v>
      </c>
      <c r="D306" s="129">
        <v>1239.43</v>
      </c>
      <c r="E306" s="127" t="s">
        <v>186</v>
      </c>
    </row>
    <row r="307" spans="1:5" ht="15" x14ac:dyDescent="0.25">
      <c r="A307" s="126">
        <v>39521</v>
      </c>
      <c r="B307" s="127" t="s">
        <v>184</v>
      </c>
      <c r="C307" s="128" t="s">
        <v>185</v>
      </c>
      <c r="D307" s="129">
        <v>6413.71</v>
      </c>
      <c r="E307" s="127" t="s">
        <v>186</v>
      </c>
    </row>
    <row r="308" spans="1:5" ht="15" x14ac:dyDescent="0.25">
      <c r="A308" s="126">
        <v>39521</v>
      </c>
      <c r="B308" s="127" t="s">
        <v>192</v>
      </c>
      <c r="C308" s="128" t="s">
        <v>193</v>
      </c>
      <c r="D308" s="129">
        <v>40.950000000000003</v>
      </c>
      <c r="E308" s="127" t="s">
        <v>186</v>
      </c>
    </row>
    <row r="309" spans="1:5" ht="15" x14ac:dyDescent="0.25">
      <c r="A309" s="126">
        <v>39521</v>
      </c>
      <c r="B309" s="127" t="s">
        <v>192</v>
      </c>
      <c r="C309" s="128" t="s">
        <v>193</v>
      </c>
      <c r="D309" s="129">
        <v>5.21</v>
      </c>
      <c r="E309" s="127" t="s">
        <v>189</v>
      </c>
    </row>
    <row r="310" spans="1:5" ht="15" x14ac:dyDescent="0.25">
      <c r="A310" s="126">
        <v>39521</v>
      </c>
      <c r="B310" s="127" t="s">
        <v>194</v>
      </c>
      <c r="C310" s="128" t="s">
        <v>195</v>
      </c>
      <c r="D310" s="129">
        <v>64.63</v>
      </c>
      <c r="E310" s="127" t="s">
        <v>189</v>
      </c>
    </row>
    <row r="311" spans="1:5" ht="15" x14ac:dyDescent="0.25">
      <c r="A311" s="126">
        <v>39521</v>
      </c>
      <c r="B311" s="127" t="s">
        <v>190</v>
      </c>
      <c r="C311" s="128" t="s">
        <v>191</v>
      </c>
      <c r="D311" s="129">
        <v>386.32</v>
      </c>
      <c r="E311" s="127" t="s">
        <v>189</v>
      </c>
    </row>
    <row r="312" spans="1:5" ht="15" x14ac:dyDescent="0.25">
      <c r="A312" s="126">
        <v>39521</v>
      </c>
      <c r="B312" s="127" t="s">
        <v>196</v>
      </c>
      <c r="C312" s="128" t="s">
        <v>206</v>
      </c>
      <c r="D312" s="129">
        <v>53.59</v>
      </c>
      <c r="E312" s="127" t="s">
        <v>186</v>
      </c>
    </row>
    <row r="313" spans="1:5" ht="15" x14ac:dyDescent="0.25">
      <c r="A313" s="126">
        <v>39521</v>
      </c>
      <c r="B313" s="127" t="s">
        <v>196</v>
      </c>
      <c r="C313" s="128" t="s">
        <v>206</v>
      </c>
      <c r="D313" s="129">
        <v>559.82000000000005</v>
      </c>
      <c r="E313" s="127" t="s">
        <v>186</v>
      </c>
    </row>
    <row r="314" spans="1:5" ht="15" x14ac:dyDescent="0.25">
      <c r="A314" s="126">
        <v>39521</v>
      </c>
      <c r="B314" s="127" t="s">
        <v>215</v>
      </c>
      <c r="C314" s="128" t="s">
        <v>206</v>
      </c>
      <c r="D314" s="129">
        <v>3165.95</v>
      </c>
      <c r="E314" s="127" t="s">
        <v>186</v>
      </c>
    </row>
    <row r="315" spans="1:5" ht="15" x14ac:dyDescent="0.25">
      <c r="A315" s="126">
        <v>39521</v>
      </c>
      <c r="B315" s="127" t="s">
        <v>196</v>
      </c>
      <c r="C315" s="128" t="s">
        <v>197</v>
      </c>
      <c r="D315" s="129">
        <v>386.32</v>
      </c>
      <c r="E315" s="127" t="s">
        <v>186</v>
      </c>
    </row>
    <row r="316" spans="1:5" ht="15" x14ac:dyDescent="0.25">
      <c r="A316" s="126">
        <v>39521</v>
      </c>
      <c r="B316" s="127" t="s">
        <v>196</v>
      </c>
      <c r="C316" s="128" t="s">
        <v>197</v>
      </c>
      <c r="D316" s="129">
        <v>1634.74</v>
      </c>
      <c r="E316" s="127" t="s">
        <v>189</v>
      </c>
    </row>
    <row r="317" spans="1:5" ht="15" x14ac:dyDescent="0.25">
      <c r="A317" s="126">
        <v>39522</v>
      </c>
      <c r="B317" s="127" t="s">
        <v>207</v>
      </c>
      <c r="C317" s="128" t="s">
        <v>208</v>
      </c>
      <c r="D317" s="129">
        <v>3448.28</v>
      </c>
      <c r="E317" s="127" t="s">
        <v>186</v>
      </c>
    </row>
    <row r="318" spans="1:5" ht="15" x14ac:dyDescent="0.25">
      <c r="A318" s="126">
        <v>39522</v>
      </c>
      <c r="B318" s="127" t="s">
        <v>194</v>
      </c>
      <c r="C318" s="128" t="s">
        <v>195</v>
      </c>
      <c r="D318" s="129">
        <v>7711.68</v>
      </c>
      <c r="E318" s="127" t="s">
        <v>189</v>
      </c>
    </row>
    <row r="319" spans="1:5" ht="15" x14ac:dyDescent="0.25">
      <c r="A319" s="126">
        <v>39523</v>
      </c>
      <c r="B319" s="127" t="s">
        <v>184</v>
      </c>
      <c r="C319" s="128" t="s">
        <v>185</v>
      </c>
      <c r="D319" s="129">
        <v>6183.68</v>
      </c>
      <c r="E319" s="127" t="s">
        <v>186</v>
      </c>
    </row>
    <row r="320" spans="1:5" ht="15" x14ac:dyDescent="0.25">
      <c r="A320" s="126">
        <v>39523</v>
      </c>
      <c r="B320" s="127" t="s">
        <v>192</v>
      </c>
      <c r="C320" s="128" t="s">
        <v>193</v>
      </c>
      <c r="D320" s="129">
        <v>148.13999999999999</v>
      </c>
      <c r="E320" s="127" t="s">
        <v>186</v>
      </c>
    </row>
    <row r="321" spans="1:5" ht="15" x14ac:dyDescent="0.25">
      <c r="A321" s="126">
        <v>39523</v>
      </c>
      <c r="B321" s="127" t="s">
        <v>194</v>
      </c>
      <c r="C321" s="128" t="s">
        <v>195</v>
      </c>
      <c r="D321" s="129">
        <v>55.65</v>
      </c>
      <c r="E321" s="127" t="s">
        <v>189</v>
      </c>
    </row>
    <row r="322" spans="1:5" ht="15" x14ac:dyDescent="0.25">
      <c r="A322" s="126">
        <v>39523</v>
      </c>
      <c r="B322" s="127" t="s">
        <v>194</v>
      </c>
      <c r="C322" s="128" t="s">
        <v>195</v>
      </c>
      <c r="D322" s="129">
        <v>26.36</v>
      </c>
      <c r="E322" s="127" t="s">
        <v>189</v>
      </c>
    </row>
    <row r="323" spans="1:5" ht="15" x14ac:dyDescent="0.25">
      <c r="A323" s="126">
        <v>39523</v>
      </c>
      <c r="B323" s="127" t="s">
        <v>190</v>
      </c>
      <c r="C323" s="128" t="s">
        <v>191</v>
      </c>
      <c r="D323" s="129">
        <v>1149.21</v>
      </c>
      <c r="E323" s="127" t="s">
        <v>189</v>
      </c>
    </row>
    <row r="324" spans="1:5" ht="15" x14ac:dyDescent="0.25">
      <c r="A324" s="126">
        <v>39524</v>
      </c>
      <c r="B324" s="127" t="s">
        <v>184</v>
      </c>
      <c r="C324" s="128" t="s">
        <v>185</v>
      </c>
      <c r="D324" s="129">
        <v>3168.99</v>
      </c>
      <c r="E324" s="127" t="s">
        <v>189</v>
      </c>
    </row>
    <row r="325" spans="1:5" ht="15" x14ac:dyDescent="0.25">
      <c r="A325" s="126">
        <v>39524</v>
      </c>
      <c r="B325" s="127" t="s">
        <v>192</v>
      </c>
      <c r="C325" s="128" t="s">
        <v>193</v>
      </c>
      <c r="D325" s="129">
        <v>11779.31</v>
      </c>
      <c r="E325" s="127" t="s">
        <v>186</v>
      </c>
    </row>
    <row r="326" spans="1:5" ht="15" x14ac:dyDescent="0.25">
      <c r="A326" s="126">
        <v>39524</v>
      </c>
      <c r="B326" s="127" t="s">
        <v>192</v>
      </c>
      <c r="C326" s="128" t="s">
        <v>193</v>
      </c>
      <c r="D326" s="129">
        <v>42.36</v>
      </c>
      <c r="E326" s="127" t="s">
        <v>186</v>
      </c>
    </row>
    <row r="327" spans="1:5" ht="15" x14ac:dyDescent="0.25">
      <c r="A327" s="126">
        <v>39524</v>
      </c>
      <c r="B327" s="127" t="s">
        <v>192</v>
      </c>
      <c r="C327" s="128" t="s">
        <v>193</v>
      </c>
      <c r="D327" s="129">
        <v>21.11</v>
      </c>
      <c r="E327" s="127" t="s">
        <v>186</v>
      </c>
    </row>
    <row r="328" spans="1:5" ht="15" x14ac:dyDescent="0.25">
      <c r="A328" s="126">
        <v>39524</v>
      </c>
      <c r="B328" s="127" t="s">
        <v>192</v>
      </c>
      <c r="C328" s="128" t="s">
        <v>193</v>
      </c>
      <c r="D328" s="129">
        <v>17.18</v>
      </c>
      <c r="E328" s="127" t="s">
        <v>186</v>
      </c>
    </row>
    <row r="329" spans="1:5" ht="15" x14ac:dyDescent="0.25">
      <c r="A329" s="126">
        <v>39524</v>
      </c>
      <c r="B329" s="127" t="s">
        <v>194</v>
      </c>
      <c r="C329" s="128" t="s">
        <v>195</v>
      </c>
      <c r="D329" s="129">
        <v>9928.58</v>
      </c>
      <c r="E329" s="127" t="s">
        <v>189</v>
      </c>
    </row>
    <row r="330" spans="1:5" ht="15" x14ac:dyDescent="0.25">
      <c r="A330" s="126">
        <v>39524</v>
      </c>
      <c r="B330" s="127" t="s">
        <v>194</v>
      </c>
      <c r="C330" s="128" t="s">
        <v>195</v>
      </c>
      <c r="D330" s="129">
        <v>312.29000000000002</v>
      </c>
      <c r="E330" s="127" t="s">
        <v>189</v>
      </c>
    </row>
    <row r="331" spans="1:5" ht="15" x14ac:dyDescent="0.25">
      <c r="A331" s="126">
        <v>39524</v>
      </c>
      <c r="B331" s="127" t="s">
        <v>194</v>
      </c>
      <c r="C331" s="128" t="s">
        <v>195</v>
      </c>
      <c r="D331" s="129">
        <v>11792.77</v>
      </c>
      <c r="E331" s="127" t="s">
        <v>189</v>
      </c>
    </row>
    <row r="332" spans="1:5" ht="15" x14ac:dyDescent="0.25">
      <c r="A332" s="126">
        <v>39524</v>
      </c>
      <c r="B332" s="127" t="s">
        <v>194</v>
      </c>
      <c r="C332" s="128" t="s">
        <v>195</v>
      </c>
      <c r="D332" s="129">
        <v>21.11</v>
      </c>
      <c r="E332" s="127" t="s">
        <v>189</v>
      </c>
    </row>
    <row r="333" spans="1:5" ht="15" x14ac:dyDescent="0.25">
      <c r="A333" s="126">
        <v>39524</v>
      </c>
      <c r="B333" s="127" t="s">
        <v>194</v>
      </c>
      <c r="C333" s="128" t="s">
        <v>195</v>
      </c>
      <c r="D333" s="129">
        <v>2753.53</v>
      </c>
      <c r="E333" s="127" t="s">
        <v>189</v>
      </c>
    </row>
    <row r="334" spans="1:5" ht="15" x14ac:dyDescent="0.25">
      <c r="A334" s="126">
        <v>39524</v>
      </c>
      <c r="B334" s="127" t="s">
        <v>190</v>
      </c>
      <c r="C334" s="128" t="s">
        <v>191</v>
      </c>
      <c r="D334" s="129">
        <v>161.97</v>
      </c>
      <c r="E334" s="127" t="s">
        <v>186</v>
      </c>
    </row>
    <row r="335" spans="1:5" ht="15" x14ac:dyDescent="0.25">
      <c r="A335" s="126">
        <v>39524</v>
      </c>
      <c r="B335" s="127" t="s">
        <v>190</v>
      </c>
      <c r="C335" s="128" t="s">
        <v>191</v>
      </c>
      <c r="D335" s="129">
        <v>3228.37</v>
      </c>
      <c r="E335" s="127" t="s">
        <v>189</v>
      </c>
    </row>
    <row r="336" spans="1:5" ht="15" x14ac:dyDescent="0.25">
      <c r="A336" s="126">
        <v>39525</v>
      </c>
      <c r="B336" s="127" t="s">
        <v>207</v>
      </c>
      <c r="C336" s="128" t="s">
        <v>208</v>
      </c>
      <c r="D336" s="129">
        <v>3448.28</v>
      </c>
      <c r="E336" s="127" t="s">
        <v>186</v>
      </c>
    </row>
    <row r="337" spans="1:5" ht="15" x14ac:dyDescent="0.25">
      <c r="A337" s="126">
        <v>39525</v>
      </c>
      <c r="B337" s="127" t="s">
        <v>194</v>
      </c>
      <c r="C337" s="128" t="s">
        <v>195</v>
      </c>
      <c r="D337" s="129">
        <v>4894.38</v>
      </c>
      <c r="E337" s="127" t="s">
        <v>189</v>
      </c>
    </row>
    <row r="338" spans="1:5" ht="15" x14ac:dyDescent="0.25">
      <c r="A338" s="126">
        <v>39525</v>
      </c>
      <c r="B338" s="127" t="s">
        <v>224</v>
      </c>
      <c r="C338" s="128" t="s">
        <v>225</v>
      </c>
      <c r="D338" s="129">
        <v>2.71</v>
      </c>
      <c r="E338" s="127" t="s">
        <v>189</v>
      </c>
    </row>
    <row r="339" spans="1:5" ht="15" x14ac:dyDescent="0.25">
      <c r="A339" s="126">
        <v>39528</v>
      </c>
      <c r="B339" s="127" t="s">
        <v>196</v>
      </c>
      <c r="C339" s="128" t="s">
        <v>223</v>
      </c>
      <c r="D339" s="129">
        <v>159.55000000000001</v>
      </c>
      <c r="E339" s="127" t="s">
        <v>186</v>
      </c>
    </row>
    <row r="340" spans="1:5" ht="15" x14ac:dyDescent="0.25">
      <c r="A340" s="126">
        <v>39528</v>
      </c>
      <c r="B340" s="127" t="s">
        <v>184</v>
      </c>
      <c r="C340" s="128" t="s">
        <v>185</v>
      </c>
      <c r="D340" s="129">
        <v>86.21</v>
      </c>
      <c r="E340" s="127" t="s">
        <v>189</v>
      </c>
    </row>
    <row r="341" spans="1:5" ht="15" x14ac:dyDescent="0.25">
      <c r="A341" s="126">
        <v>39528</v>
      </c>
      <c r="B341" s="127" t="s">
        <v>192</v>
      </c>
      <c r="C341" s="128" t="s">
        <v>193</v>
      </c>
      <c r="D341" s="129">
        <v>159.55000000000001</v>
      </c>
      <c r="E341" s="127" t="s">
        <v>189</v>
      </c>
    </row>
    <row r="342" spans="1:5" ht="15" x14ac:dyDescent="0.25">
      <c r="A342" s="126">
        <v>39528</v>
      </c>
      <c r="B342" s="127" t="s">
        <v>192</v>
      </c>
      <c r="C342" s="128" t="s">
        <v>193</v>
      </c>
      <c r="D342" s="129">
        <v>2.62</v>
      </c>
      <c r="E342" s="127" t="s">
        <v>189</v>
      </c>
    </row>
    <row r="343" spans="1:5" ht="15" x14ac:dyDescent="0.25">
      <c r="A343" s="126">
        <v>39528</v>
      </c>
      <c r="B343" s="127" t="s">
        <v>207</v>
      </c>
      <c r="C343" s="128" t="s">
        <v>212</v>
      </c>
      <c r="D343" s="129">
        <v>15.81</v>
      </c>
      <c r="E343" s="127" t="s">
        <v>186</v>
      </c>
    </row>
    <row r="344" spans="1:5" ht="15" x14ac:dyDescent="0.25">
      <c r="A344" s="126">
        <v>39528</v>
      </c>
      <c r="B344" s="127" t="s">
        <v>190</v>
      </c>
      <c r="C344" s="128" t="s">
        <v>191</v>
      </c>
      <c r="D344" s="129">
        <v>548.69000000000005</v>
      </c>
      <c r="E344" s="127" t="s">
        <v>186</v>
      </c>
    </row>
    <row r="345" spans="1:5" ht="15" x14ac:dyDescent="0.25">
      <c r="A345" s="126">
        <v>39528</v>
      </c>
      <c r="B345" s="127" t="s">
        <v>190</v>
      </c>
      <c r="C345" s="128" t="s">
        <v>191</v>
      </c>
      <c r="D345" s="129">
        <v>757.55</v>
      </c>
      <c r="E345" s="127" t="s">
        <v>186</v>
      </c>
    </row>
    <row r="346" spans="1:5" ht="15" x14ac:dyDescent="0.25">
      <c r="A346" s="126">
        <v>39529</v>
      </c>
      <c r="B346" s="127" t="s">
        <v>184</v>
      </c>
      <c r="C346" s="128" t="s">
        <v>185</v>
      </c>
      <c r="D346" s="129">
        <v>21.38</v>
      </c>
      <c r="E346" s="127" t="s">
        <v>189</v>
      </c>
    </row>
    <row r="347" spans="1:5" ht="15" x14ac:dyDescent="0.25">
      <c r="A347" s="126">
        <v>39529</v>
      </c>
      <c r="B347" s="127" t="s">
        <v>194</v>
      </c>
      <c r="C347" s="128" t="s">
        <v>195</v>
      </c>
      <c r="D347" s="129">
        <v>100.26</v>
      </c>
      <c r="E347" s="127" t="s">
        <v>189</v>
      </c>
    </row>
    <row r="348" spans="1:5" ht="15" x14ac:dyDescent="0.25">
      <c r="A348" s="126">
        <v>39530</v>
      </c>
      <c r="B348" s="127" t="s">
        <v>198</v>
      </c>
      <c r="C348" s="128" t="s">
        <v>199</v>
      </c>
      <c r="D348" s="129">
        <v>60.34</v>
      </c>
      <c r="E348" s="127" t="s">
        <v>186</v>
      </c>
    </row>
    <row r="349" spans="1:5" ht="15" x14ac:dyDescent="0.25">
      <c r="A349" s="126">
        <v>39530</v>
      </c>
      <c r="B349" s="127" t="s">
        <v>184</v>
      </c>
      <c r="C349" s="128" t="s">
        <v>185</v>
      </c>
      <c r="D349" s="129">
        <v>411.72</v>
      </c>
      <c r="E349" s="127" t="s">
        <v>189</v>
      </c>
    </row>
    <row r="350" spans="1:5" ht="15" x14ac:dyDescent="0.25">
      <c r="A350" s="126">
        <v>39530</v>
      </c>
      <c r="B350" s="127" t="s">
        <v>184</v>
      </c>
      <c r="C350" s="128" t="s">
        <v>185</v>
      </c>
      <c r="D350" s="129">
        <v>4984.74</v>
      </c>
      <c r="E350" s="127" t="s">
        <v>186</v>
      </c>
    </row>
    <row r="351" spans="1:5" ht="15" x14ac:dyDescent="0.25">
      <c r="A351" s="126">
        <v>39530</v>
      </c>
      <c r="B351" s="127" t="s">
        <v>194</v>
      </c>
      <c r="C351" s="128" t="s">
        <v>195</v>
      </c>
      <c r="D351" s="129">
        <v>58.11</v>
      </c>
      <c r="E351" s="127" t="s">
        <v>189</v>
      </c>
    </row>
    <row r="352" spans="1:5" ht="15" x14ac:dyDescent="0.25">
      <c r="A352" s="126">
        <v>39530</v>
      </c>
      <c r="B352" s="127" t="s">
        <v>190</v>
      </c>
      <c r="C352" s="128" t="s">
        <v>191</v>
      </c>
      <c r="D352" s="129">
        <v>172.41</v>
      </c>
      <c r="E352" s="127" t="s">
        <v>186</v>
      </c>
    </row>
    <row r="353" spans="1:5" ht="15" x14ac:dyDescent="0.25">
      <c r="A353" s="126">
        <v>39531</v>
      </c>
      <c r="B353" s="127" t="s">
        <v>192</v>
      </c>
      <c r="C353" s="128" t="s">
        <v>193</v>
      </c>
      <c r="D353" s="129">
        <v>50</v>
      </c>
      <c r="E353" s="127" t="s">
        <v>186</v>
      </c>
    </row>
    <row r="354" spans="1:5" ht="15" x14ac:dyDescent="0.25">
      <c r="A354" s="126">
        <v>39532</v>
      </c>
      <c r="B354" s="127" t="s">
        <v>184</v>
      </c>
      <c r="C354" s="128" t="s">
        <v>185</v>
      </c>
      <c r="D354" s="129">
        <v>5726.8</v>
      </c>
      <c r="E354" s="127" t="s">
        <v>186</v>
      </c>
    </row>
    <row r="355" spans="1:5" ht="15" x14ac:dyDescent="0.25">
      <c r="A355" s="126">
        <v>39532</v>
      </c>
      <c r="B355" s="127" t="s">
        <v>192</v>
      </c>
      <c r="C355" s="128" t="s">
        <v>193</v>
      </c>
      <c r="D355" s="129">
        <v>282.60000000000002</v>
      </c>
      <c r="E355" s="127" t="s">
        <v>186</v>
      </c>
    </row>
    <row r="356" spans="1:5" ht="15" x14ac:dyDescent="0.25">
      <c r="A356" s="126">
        <v>39532</v>
      </c>
      <c r="B356" s="127" t="s">
        <v>194</v>
      </c>
      <c r="C356" s="128" t="s">
        <v>195</v>
      </c>
      <c r="D356" s="129">
        <v>36.71</v>
      </c>
      <c r="E356" s="127" t="s">
        <v>189</v>
      </c>
    </row>
    <row r="357" spans="1:5" ht="15" x14ac:dyDescent="0.25">
      <c r="A357" s="126">
        <v>39532</v>
      </c>
      <c r="B357" s="127" t="s">
        <v>194</v>
      </c>
      <c r="C357" s="128" t="s">
        <v>195</v>
      </c>
      <c r="D357" s="129">
        <v>1107.8</v>
      </c>
      <c r="E357" s="127" t="s">
        <v>189</v>
      </c>
    </row>
    <row r="358" spans="1:5" ht="15" x14ac:dyDescent="0.25">
      <c r="A358" s="126">
        <v>39535</v>
      </c>
      <c r="B358" s="127" t="s">
        <v>184</v>
      </c>
      <c r="C358" s="128" t="s">
        <v>185</v>
      </c>
      <c r="D358" s="129">
        <v>10416.049999999999</v>
      </c>
      <c r="E358" s="127" t="s">
        <v>189</v>
      </c>
    </row>
    <row r="359" spans="1:5" ht="15" x14ac:dyDescent="0.25">
      <c r="A359" s="126">
        <v>39535</v>
      </c>
      <c r="B359" s="127" t="s">
        <v>184</v>
      </c>
      <c r="C359" s="128" t="s">
        <v>185</v>
      </c>
      <c r="D359" s="129">
        <v>63.07</v>
      </c>
      <c r="E359" s="127" t="s">
        <v>186</v>
      </c>
    </row>
    <row r="360" spans="1:5" ht="15" x14ac:dyDescent="0.25">
      <c r="A360" s="126">
        <v>39535</v>
      </c>
      <c r="B360" s="127" t="s">
        <v>190</v>
      </c>
      <c r="C360" s="128" t="s">
        <v>191</v>
      </c>
      <c r="D360" s="129">
        <v>19063.5</v>
      </c>
      <c r="E360" s="127" t="s">
        <v>186</v>
      </c>
    </row>
    <row r="361" spans="1:5" ht="15" x14ac:dyDescent="0.25">
      <c r="A361" s="126">
        <v>39535</v>
      </c>
      <c r="B361" s="127" t="s">
        <v>190</v>
      </c>
      <c r="C361" s="128" t="s">
        <v>191</v>
      </c>
      <c r="D361" s="129">
        <v>931.71</v>
      </c>
      <c r="E361" s="127" t="s">
        <v>186</v>
      </c>
    </row>
    <row r="362" spans="1:5" ht="15" x14ac:dyDescent="0.25">
      <c r="A362" s="126">
        <v>39535</v>
      </c>
      <c r="B362" s="127" t="s">
        <v>190</v>
      </c>
      <c r="C362" s="128" t="s">
        <v>191</v>
      </c>
      <c r="D362" s="129">
        <v>285.37</v>
      </c>
      <c r="E362" s="127" t="s">
        <v>186</v>
      </c>
    </row>
    <row r="363" spans="1:5" ht="15" x14ac:dyDescent="0.25">
      <c r="A363" s="126">
        <v>39535</v>
      </c>
      <c r="B363" s="127" t="s">
        <v>190</v>
      </c>
      <c r="C363" s="128" t="s">
        <v>191</v>
      </c>
      <c r="D363" s="129">
        <v>5083.58</v>
      </c>
      <c r="E363" s="127" t="s">
        <v>186</v>
      </c>
    </row>
    <row r="364" spans="1:5" ht="15" x14ac:dyDescent="0.25">
      <c r="A364" s="126">
        <v>39536</v>
      </c>
      <c r="B364" s="127" t="s">
        <v>184</v>
      </c>
      <c r="C364" s="128" t="s">
        <v>185</v>
      </c>
      <c r="D364" s="129">
        <v>379.66</v>
      </c>
      <c r="E364" s="127" t="s">
        <v>186</v>
      </c>
    </row>
    <row r="365" spans="1:5" ht="15" x14ac:dyDescent="0.25">
      <c r="A365" s="126">
        <v>39536</v>
      </c>
      <c r="B365" s="127" t="s">
        <v>207</v>
      </c>
      <c r="C365" s="128" t="s">
        <v>212</v>
      </c>
      <c r="D365" s="129">
        <v>1.7</v>
      </c>
      <c r="E365" s="127" t="s">
        <v>189</v>
      </c>
    </row>
    <row r="366" spans="1:5" ht="15" x14ac:dyDescent="0.25">
      <c r="A366" s="126">
        <v>39536</v>
      </c>
      <c r="B366" s="127" t="s">
        <v>194</v>
      </c>
      <c r="C366" s="128" t="s">
        <v>195</v>
      </c>
      <c r="D366" s="129">
        <v>55.22</v>
      </c>
      <c r="E366" s="127" t="s">
        <v>189</v>
      </c>
    </row>
    <row r="367" spans="1:5" ht="15" x14ac:dyDescent="0.25">
      <c r="A367" s="126">
        <v>39536</v>
      </c>
      <c r="B367" s="127" t="s">
        <v>194</v>
      </c>
      <c r="C367" s="128" t="s">
        <v>195</v>
      </c>
      <c r="D367" s="129">
        <v>56.12</v>
      </c>
      <c r="E367" s="127" t="s">
        <v>189</v>
      </c>
    </row>
    <row r="368" spans="1:5" ht="15" x14ac:dyDescent="0.25">
      <c r="A368" s="126">
        <v>39537</v>
      </c>
      <c r="B368" s="127" t="s">
        <v>198</v>
      </c>
      <c r="C368" s="128" t="s">
        <v>199</v>
      </c>
      <c r="D368" s="129">
        <v>160.34</v>
      </c>
      <c r="E368" s="127" t="s">
        <v>186</v>
      </c>
    </row>
    <row r="369" spans="1:5" ht="15" x14ac:dyDescent="0.25">
      <c r="A369" s="126">
        <v>39537</v>
      </c>
      <c r="B369" s="127" t="s">
        <v>207</v>
      </c>
      <c r="C369" s="128" t="s">
        <v>208</v>
      </c>
      <c r="D369" s="129">
        <v>9.3800000000000008</v>
      </c>
      <c r="E369" s="127" t="s">
        <v>186</v>
      </c>
    </row>
    <row r="370" spans="1:5" ht="15" x14ac:dyDescent="0.25">
      <c r="A370" s="126">
        <v>39537</v>
      </c>
      <c r="B370" s="127" t="s">
        <v>204</v>
      </c>
      <c r="C370" s="128" t="s">
        <v>230</v>
      </c>
      <c r="D370" s="129">
        <v>339.48</v>
      </c>
      <c r="E370" s="127" t="s">
        <v>189</v>
      </c>
    </row>
    <row r="371" spans="1:5" ht="15" x14ac:dyDescent="0.25">
      <c r="A371" s="126">
        <v>39537</v>
      </c>
      <c r="B371" s="127" t="s">
        <v>184</v>
      </c>
      <c r="C371" s="128" t="s">
        <v>185</v>
      </c>
      <c r="D371" s="129">
        <v>9549.4</v>
      </c>
      <c r="E371" s="127" t="s">
        <v>189</v>
      </c>
    </row>
    <row r="372" spans="1:5" ht="15" x14ac:dyDescent="0.25">
      <c r="A372" s="126">
        <v>39537</v>
      </c>
      <c r="B372" s="127" t="s">
        <v>184</v>
      </c>
      <c r="C372" s="128" t="s">
        <v>185</v>
      </c>
      <c r="D372" s="129">
        <v>463.1</v>
      </c>
      <c r="E372" s="127" t="s">
        <v>189</v>
      </c>
    </row>
    <row r="373" spans="1:5" ht="15" x14ac:dyDescent="0.25">
      <c r="A373" s="126">
        <v>39537</v>
      </c>
      <c r="B373" s="127" t="s">
        <v>184</v>
      </c>
      <c r="C373" s="128" t="s">
        <v>185</v>
      </c>
      <c r="D373" s="129">
        <v>1136.93</v>
      </c>
      <c r="E373" s="127" t="s">
        <v>186</v>
      </c>
    </row>
    <row r="374" spans="1:5" ht="15" x14ac:dyDescent="0.25">
      <c r="A374" s="126">
        <v>39537</v>
      </c>
      <c r="B374" s="127" t="s">
        <v>194</v>
      </c>
      <c r="C374" s="128" t="s">
        <v>195</v>
      </c>
      <c r="D374" s="129">
        <v>1136.93</v>
      </c>
      <c r="E374" s="127" t="s">
        <v>189</v>
      </c>
    </row>
    <row r="375" spans="1:5" ht="15" x14ac:dyDescent="0.25">
      <c r="A375" s="126">
        <v>39537</v>
      </c>
      <c r="B375" s="127" t="s">
        <v>228</v>
      </c>
      <c r="C375" s="128" t="s">
        <v>229</v>
      </c>
      <c r="D375" s="129">
        <v>4635.6499999999996</v>
      </c>
      <c r="E375" s="127" t="s">
        <v>189</v>
      </c>
    </row>
    <row r="376" spans="1:5" ht="15" x14ac:dyDescent="0.25">
      <c r="A376" s="126">
        <v>39537</v>
      </c>
      <c r="B376" s="127" t="s">
        <v>218</v>
      </c>
      <c r="C376" s="128" t="s">
        <v>219</v>
      </c>
      <c r="D376" s="129">
        <v>9.5299999999999994</v>
      </c>
      <c r="E376" s="127" t="s">
        <v>189</v>
      </c>
    </row>
    <row r="377" spans="1:5" ht="15" x14ac:dyDescent="0.25">
      <c r="A377" s="126">
        <v>39537</v>
      </c>
      <c r="B377" s="127" t="s">
        <v>221</v>
      </c>
      <c r="C377" s="128" t="s">
        <v>219</v>
      </c>
      <c r="D377" s="129">
        <v>46.92</v>
      </c>
      <c r="E377" s="127" t="s">
        <v>189</v>
      </c>
    </row>
    <row r="378" spans="1:5" ht="15" x14ac:dyDescent="0.25">
      <c r="A378" s="126">
        <v>39537</v>
      </c>
      <c r="B378" s="127" t="s">
        <v>231</v>
      </c>
      <c r="C378" s="128" t="s">
        <v>232</v>
      </c>
      <c r="D378" s="129">
        <v>86.17</v>
      </c>
      <c r="E378" s="127" t="s">
        <v>189</v>
      </c>
    </row>
    <row r="379" spans="1:5" ht="15" x14ac:dyDescent="0.25">
      <c r="A379" s="126">
        <v>39537</v>
      </c>
      <c r="B379" s="127" t="s">
        <v>194</v>
      </c>
      <c r="C379" s="128" t="s">
        <v>222</v>
      </c>
      <c r="D379" s="129">
        <v>600.64</v>
      </c>
      <c r="E379" s="127" t="s">
        <v>186</v>
      </c>
    </row>
    <row r="380" spans="1:5" ht="15" x14ac:dyDescent="0.25">
      <c r="A380" s="126">
        <v>39537</v>
      </c>
      <c r="B380" s="127" t="s">
        <v>187</v>
      </c>
      <c r="C380" s="128" t="s">
        <v>222</v>
      </c>
      <c r="D380" s="129">
        <v>4541.13</v>
      </c>
      <c r="E380" s="127" t="s">
        <v>189</v>
      </c>
    </row>
    <row r="381" spans="1:5" ht="15" x14ac:dyDescent="0.25">
      <c r="A381" s="126">
        <v>39537</v>
      </c>
      <c r="B381" s="127" t="s">
        <v>215</v>
      </c>
      <c r="C381" s="128" t="s">
        <v>216</v>
      </c>
      <c r="D381" s="129">
        <v>8.52</v>
      </c>
      <c r="E381" s="127" t="s">
        <v>189</v>
      </c>
    </row>
    <row r="382" spans="1:5" ht="15" x14ac:dyDescent="0.25">
      <c r="A382" s="126">
        <v>39537</v>
      </c>
      <c r="B382" s="127" t="s">
        <v>190</v>
      </c>
      <c r="C382" s="128" t="s">
        <v>213</v>
      </c>
      <c r="D382" s="129">
        <v>463.1</v>
      </c>
      <c r="E382" s="127" t="s">
        <v>186</v>
      </c>
    </row>
    <row r="383" spans="1:5" ht="15" x14ac:dyDescent="0.25">
      <c r="A383" s="126">
        <v>39537</v>
      </c>
      <c r="B383" s="127" t="s">
        <v>190</v>
      </c>
      <c r="C383" s="128" t="s">
        <v>213</v>
      </c>
      <c r="D383" s="129">
        <v>0.13</v>
      </c>
      <c r="E383" s="127" t="s">
        <v>189</v>
      </c>
    </row>
    <row r="384" spans="1:5" ht="15" x14ac:dyDescent="0.25">
      <c r="A384" s="126">
        <v>39537</v>
      </c>
      <c r="B384" s="127" t="s">
        <v>190</v>
      </c>
      <c r="C384" s="128" t="s">
        <v>211</v>
      </c>
      <c r="D384" s="129">
        <v>786.21</v>
      </c>
      <c r="E384" s="127" t="s">
        <v>186</v>
      </c>
    </row>
    <row r="385" spans="1:5" ht="15" x14ac:dyDescent="0.25">
      <c r="A385" s="126">
        <v>39537</v>
      </c>
      <c r="B385" s="127" t="s">
        <v>190</v>
      </c>
      <c r="C385" s="128" t="s">
        <v>211</v>
      </c>
      <c r="D385" s="129">
        <v>8.52</v>
      </c>
      <c r="E385" s="127" t="s">
        <v>186</v>
      </c>
    </row>
    <row r="386" spans="1:5" ht="15" x14ac:dyDescent="0.25">
      <c r="A386" s="126">
        <v>39538</v>
      </c>
      <c r="B386" s="127" t="s">
        <v>184</v>
      </c>
      <c r="C386" s="128" t="s">
        <v>185</v>
      </c>
      <c r="D386" s="129">
        <v>463.6</v>
      </c>
      <c r="E386" s="127" t="s">
        <v>186</v>
      </c>
    </row>
    <row r="387" spans="1:5" ht="15" x14ac:dyDescent="0.25">
      <c r="A387" s="126">
        <v>39538</v>
      </c>
      <c r="B387" s="127" t="s">
        <v>184</v>
      </c>
      <c r="C387" s="128" t="s">
        <v>185</v>
      </c>
      <c r="D387" s="129">
        <v>43.45</v>
      </c>
      <c r="E387" s="127" t="s">
        <v>189</v>
      </c>
    </row>
    <row r="388" spans="1:5" ht="15" x14ac:dyDescent="0.25">
      <c r="A388" s="126">
        <v>39538</v>
      </c>
      <c r="B388" s="127" t="s">
        <v>192</v>
      </c>
      <c r="C388" s="128" t="s">
        <v>193</v>
      </c>
      <c r="D388" s="129">
        <v>11779.31</v>
      </c>
      <c r="E388" s="127" t="s">
        <v>186</v>
      </c>
    </row>
    <row r="389" spans="1:5" ht="15" x14ac:dyDescent="0.25">
      <c r="A389" s="126">
        <v>39538</v>
      </c>
      <c r="B389" s="127" t="s">
        <v>207</v>
      </c>
      <c r="C389" s="128" t="s">
        <v>212</v>
      </c>
      <c r="D389" s="129">
        <v>379.49</v>
      </c>
      <c r="E389" s="127" t="s">
        <v>186</v>
      </c>
    </row>
    <row r="390" spans="1:5" ht="15" x14ac:dyDescent="0.25">
      <c r="A390" s="126">
        <v>39538</v>
      </c>
      <c r="B390" s="127" t="s">
        <v>194</v>
      </c>
      <c r="C390" s="128" t="s">
        <v>195</v>
      </c>
      <c r="D390" s="129">
        <v>2569.42</v>
      </c>
      <c r="E390" s="127" t="s">
        <v>189</v>
      </c>
    </row>
    <row r="391" spans="1:5" ht="15" x14ac:dyDescent="0.25">
      <c r="A391" s="126">
        <v>39538</v>
      </c>
      <c r="B391" s="127" t="s">
        <v>194</v>
      </c>
      <c r="C391" s="128" t="s">
        <v>195</v>
      </c>
      <c r="D391" s="129">
        <v>56.12</v>
      </c>
      <c r="E391" s="127" t="s">
        <v>189</v>
      </c>
    </row>
    <row r="392" spans="1:5" ht="15" x14ac:dyDescent="0.25">
      <c r="A392" s="126">
        <v>39538</v>
      </c>
      <c r="B392" s="127" t="s">
        <v>194</v>
      </c>
      <c r="C392" s="128" t="s">
        <v>195</v>
      </c>
      <c r="D392" s="129">
        <v>379.49</v>
      </c>
      <c r="E392" s="127" t="s">
        <v>189</v>
      </c>
    </row>
    <row r="393" spans="1:5" ht="15" x14ac:dyDescent="0.25">
      <c r="A393" s="126">
        <v>39538</v>
      </c>
      <c r="B393" s="127" t="s">
        <v>194</v>
      </c>
      <c r="C393" s="128" t="s">
        <v>195</v>
      </c>
      <c r="D393" s="129">
        <v>463.6</v>
      </c>
      <c r="E393" s="127" t="s">
        <v>189</v>
      </c>
    </row>
    <row r="394" spans="1:5" ht="15" x14ac:dyDescent="0.25">
      <c r="A394" s="126">
        <v>39538</v>
      </c>
      <c r="B394" s="127" t="s">
        <v>194</v>
      </c>
      <c r="C394" s="128" t="s">
        <v>195</v>
      </c>
      <c r="D394" s="129">
        <v>27.24</v>
      </c>
      <c r="E394" s="127" t="s">
        <v>189</v>
      </c>
    </row>
    <row r="395" spans="1:5" ht="15" x14ac:dyDescent="0.25">
      <c r="A395" s="126">
        <v>39538</v>
      </c>
      <c r="B395" s="127" t="s">
        <v>194</v>
      </c>
      <c r="C395" s="128" t="s">
        <v>195</v>
      </c>
      <c r="D395" s="129">
        <v>289.94</v>
      </c>
      <c r="E395" s="127" t="s">
        <v>189</v>
      </c>
    </row>
    <row r="396" spans="1:5" ht="15" x14ac:dyDescent="0.25">
      <c r="A396" s="126">
        <v>39538</v>
      </c>
      <c r="B396" s="127" t="s">
        <v>187</v>
      </c>
      <c r="C396" s="128" t="s">
        <v>188</v>
      </c>
      <c r="D396" s="129">
        <v>159.55000000000001</v>
      </c>
      <c r="E396" s="127" t="s">
        <v>186</v>
      </c>
    </row>
    <row r="397" spans="1:5" ht="15" x14ac:dyDescent="0.25">
      <c r="A397" s="126">
        <v>39538</v>
      </c>
      <c r="B397" s="127" t="s">
        <v>187</v>
      </c>
      <c r="C397" s="128" t="s">
        <v>188</v>
      </c>
      <c r="D397" s="129">
        <v>64.66</v>
      </c>
      <c r="E397" s="127" t="s">
        <v>189</v>
      </c>
    </row>
    <row r="398" spans="1:5" ht="15" x14ac:dyDescent="0.25">
      <c r="A398" s="126">
        <v>39538</v>
      </c>
      <c r="B398" s="127" t="s">
        <v>190</v>
      </c>
      <c r="C398" s="128" t="s">
        <v>191</v>
      </c>
      <c r="D398" s="129">
        <v>565.79999999999995</v>
      </c>
      <c r="E398" s="127" t="s">
        <v>186</v>
      </c>
    </row>
    <row r="399" spans="1:5" ht="15" x14ac:dyDescent="0.25">
      <c r="A399" s="126">
        <v>39538</v>
      </c>
      <c r="B399" s="127" t="s">
        <v>190</v>
      </c>
      <c r="C399" s="128" t="s">
        <v>191</v>
      </c>
      <c r="D399" s="129">
        <v>986.79</v>
      </c>
      <c r="E399" s="127" t="s">
        <v>186</v>
      </c>
    </row>
    <row r="400" spans="1:5" ht="15" x14ac:dyDescent="0.25">
      <c r="A400" s="126">
        <v>39538</v>
      </c>
      <c r="B400" s="127" t="s">
        <v>190</v>
      </c>
      <c r="C400" s="128" t="s">
        <v>191</v>
      </c>
      <c r="D400" s="129">
        <v>18287.810000000001</v>
      </c>
      <c r="E400" s="127" t="s">
        <v>189</v>
      </c>
    </row>
    <row r="401" spans="1:5" ht="15" x14ac:dyDescent="0.25">
      <c r="A401" s="126">
        <v>39538</v>
      </c>
      <c r="B401" s="127" t="s">
        <v>196</v>
      </c>
      <c r="C401" s="128" t="s">
        <v>197</v>
      </c>
      <c r="D401" s="129">
        <v>18287.810000000001</v>
      </c>
      <c r="E401" s="127" t="s">
        <v>186</v>
      </c>
    </row>
    <row r="402" spans="1:5" ht="15" x14ac:dyDescent="0.25">
      <c r="A402" s="126">
        <v>39539</v>
      </c>
      <c r="B402" s="127" t="s">
        <v>184</v>
      </c>
      <c r="C402" s="128" t="s">
        <v>185</v>
      </c>
      <c r="D402" s="129">
        <v>4683.03</v>
      </c>
      <c r="E402" s="127" t="s">
        <v>186</v>
      </c>
    </row>
    <row r="403" spans="1:5" ht="15" x14ac:dyDescent="0.25">
      <c r="A403" s="126">
        <v>39539</v>
      </c>
      <c r="B403" s="127" t="s">
        <v>192</v>
      </c>
      <c r="C403" s="128" t="s">
        <v>193</v>
      </c>
      <c r="D403" s="129">
        <v>75.459999999999994</v>
      </c>
      <c r="E403" s="127" t="s">
        <v>189</v>
      </c>
    </row>
    <row r="404" spans="1:5" ht="15" x14ac:dyDescent="0.25">
      <c r="A404" s="126">
        <v>39539</v>
      </c>
      <c r="B404" s="127" t="s">
        <v>194</v>
      </c>
      <c r="C404" s="128" t="s">
        <v>195</v>
      </c>
      <c r="D404" s="129">
        <v>163.37</v>
      </c>
      <c r="E404" s="127" t="s">
        <v>189</v>
      </c>
    </row>
    <row r="405" spans="1:5" ht="15" x14ac:dyDescent="0.25">
      <c r="A405" s="126">
        <v>39539</v>
      </c>
      <c r="B405" s="127" t="s">
        <v>194</v>
      </c>
      <c r="C405" s="128" t="s">
        <v>195</v>
      </c>
      <c r="D405" s="129">
        <v>1213.8399999999999</v>
      </c>
      <c r="E405" s="127" t="s">
        <v>189</v>
      </c>
    </row>
    <row r="406" spans="1:5" ht="15" x14ac:dyDescent="0.25">
      <c r="A406" s="126">
        <v>39539</v>
      </c>
      <c r="B406" s="127" t="s">
        <v>190</v>
      </c>
      <c r="C406" s="128" t="s">
        <v>191</v>
      </c>
      <c r="D406" s="129">
        <v>1816.5</v>
      </c>
      <c r="E406" s="127" t="s">
        <v>186</v>
      </c>
    </row>
    <row r="407" spans="1:5" ht="15" x14ac:dyDescent="0.25">
      <c r="A407" s="126">
        <v>39539</v>
      </c>
      <c r="B407" s="127" t="s">
        <v>190</v>
      </c>
      <c r="C407" s="128" t="s">
        <v>191</v>
      </c>
      <c r="D407" s="129">
        <v>7308.59</v>
      </c>
      <c r="E407" s="127" t="s">
        <v>189</v>
      </c>
    </row>
    <row r="408" spans="1:5" ht="15" x14ac:dyDescent="0.25">
      <c r="A408" s="126">
        <v>39540</v>
      </c>
      <c r="B408" s="127" t="s">
        <v>196</v>
      </c>
      <c r="C408" s="128" t="s">
        <v>197</v>
      </c>
      <c r="D408" s="129">
        <v>1781.03</v>
      </c>
      <c r="E408" s="127" t="s">
        <v>186</v>
      </c>
    </row>
    <row r="409" spans="1:5" ht="15" x14ac:dyDescent="0.25">
      <c r="A409" s="126">
        <v>39542</v>
      </c>
      <c r="B409" s="127" t="s">
        <v>198</v>
      </c>
      <c r="C409" s="128" t="s">
        <v>199</v>
      </c>
      <c r="D409" s="129">
        <v>450.32</v>
      </c>
      <c r="E409" s="127" t="s">
        <v>186</v>
      </c>
    </row>
    <row r="410" spans="1:5" ht="15" x14ac:dyDescent="0.25">
      <c r="A410" s="126">
        <v>39542</v>
      </c>
      <c r="B410" s="127" t="s">
        <v>184</v>
      </c>
      <c r="C410" s="128" t="s">
        <v>185</v>
      </c>
      <c r="D410" s="129">
        <v>1312.3</v>
      </c>
      <c r="E410" s="127" t="s">
        <v>189</v>
      </c>
    </row>
    <row r="411" spans="1:5" ht="15" x14ac:dyDescent="0.25">
      <c r="A411" s="126">
        <v>39542</v>
      </c>
      <c r="B411" s="127" t="s">
        <v>184</v>
      </c>
      <c r="C411" s="128" t="s">
        <v>185</v>
      </c>
      <c r="D411" s="129">
        <v>22.41</v>
      </c>
      <c r="E411" s="127" t="s">
        <v>189</v>
      </c>
    </row>
    <row r="412" spans="1:5" ht="15" x14ac:dyDescent="0.25">
      <c r="A412" s="126">
        <v>39542</v>
      </c>
      <c r="B412" s="127" t="s">
        <v>194</v>
      </c>
      <c r="C412" s="128" t="s">
        <v>195</v>
      </c>
      <c r="D412" s="129">
        <v>980.92</v>
      </c>
      <c r="E412" s="127" t="s">
        <v>189</v>
      </c>
    </row>
    <row r="413" spans="1:5" ht="15" x14ac:dyDescent="0.25">
      <c r="A413" s="126">
        <v>39542</v>
      </c>
      <c r="B413" s="127" t="s">
        <v>194</v>
      </c>
      <c r="C413" s="128" t="s">
        <v>195</v>
      </c>
      <c r="D413" s="129">
        <v>171.33</v>
      </c>
      <c r="E413" s="127" t="s">
        <v>189</v>
      </c>
    </row>
    <row r="414" spans="1:5" ht="15" x14ac:dyDescent="0.25">
      <c r="A414" s="126">
        <v>39542</v>
      </c>
      <c r="B414" s="127" t="s">
        <v>194</v>
      </c>
      <c r="C414" s="128" t="s">
        <v>195</v>
      </c>
      <c r="D414" s="129">
        <v>207.57</v>
      </c>
      <c r="E414" s="127" t="s">
        <v>189</v>
      </c>
    </row>
    <row r="415" spans="1:5" ht="15" x14ac:dyDescent="0.25">
      <c r="A415" s="126">
        <v>39542</v>
      </c>
      <c r="B415" s="127" t="s">
        <v>194</v>
      </c>
      <c r="C415" s="128" t="s">
        <v>195</v>
      </c>
      <c r="D415" s="129">
        <v>289.42</v>
      </c>
      <c r="E415" s="127" t="s">
        <v>189</v>
      </c>
    </row>
    <row r="416" spans="1:5" ht="15" x14ac:dyDescent="0.25">
      <c r="A416" s="126">
        <v>39543</v>
      </c>
      <c r="B416" s="127" t="s">
        <v>184</v>
      </c>
      <c r="C416" s="128" t="s">
        <v>185</v>
      </c>
      <c r="D416" s="129">
        <v>1399.12</v>
      </c>
      <c r="E416" s="127" t="s">
        <v>189</v>
      </c>
    </row>
    <row r="417" spans="1:5" ht="15" x14ac:dyDescent="0.25">
      <c r="A417" s="126">
        <v>39543</v>
      </c>
      <c r="B417" s="127" t="s">
        <v>194</v>
      </c>
      <c r="C417" s="128" t="s">
        <v>195</v>
      </c>
      <c r="D417" s="129">
        <v>14.39</v>
      </c>
      <c r="E417" s="127" t="s">
        <v>189</v>
      </c>
    </row>
    <row r="418" spans="1:5" ht="15" x14ac:dyDescent="0.25">
      <c r="A418" s="126">
        <v>39543</v>
      </c>
      <c r="B418" s="127" t="s">
        <v>194</v>
      </c>
      <c r="C418" s="128" t="s">
        <v>195</v>
      </c>
      <c r="D418" s="129">
        <v>356.26</v>
      </c>
      <c r="E418" s="127" t="s">
        <v>189</v>
      </c>
    </row>
    <row r="419" spans="1:5" ht="15" x14ac:dyDescent="0.25">
      <c r="A419" s="126">
        <v>39543</v>
      </c>
      <c r="B419" s="127" t="s">
        <v>194</v>
      </c>
      <c r="C419" s="128" t="s">
        <v>195</v>
      </c>
      <c r="D419" s="129">
        <v>204.97</v>
      </c>
      <c r="E419" s="127" t="s">
        <v>189</v>
      </c>
    </row>
    <row r="420" spans="1:5" ht="15" x14ac:dyDescent="0.25">
      <c r="A420" s="126">
        <v>39543</v>
      </c>
      <c r="B420" s="127" t="s">
        <v>194</v>
      </c>
      <c r="C420" s="128" t="s">
        <v>195</v>
      </c>
      <c r="D420" s="129">
        <v>388.14</v>
      </c>
      <c r="E420" s="127" t="s">
        <v>189</v>
      </c>
    </row>
    <row r="421" spans="1:5" ht="15" x14ac:dyDescent="0.25">
      <c r="A421" s="126">
        <v>39543</v>
      </c>
      <c r="B421" s="127" t="s">
        <v>194</v>
      </c>
      <c r="C421" s="128" t="s">
        <v>195</v>
      </c>
      <c r="D421" s="129">
        <v>86.9</v>
      </c>
      <c r="E421" s="127" t="s">
        <v>189</v>
      </c>
    </row>
    <row r="422" spans="1:5" ht="15" x14ac:dyDescent="0.25">
      <c r="A422" s="126">
        <v>39543</v>
      </c>
      <c r="B422" s="127" t="s">
        <v>194</v>
      </c>
      <c r="C422" s="128" t="s">
        <v>195</v>
      </c>
      <c r="D422" s="129">
        <v>171.33</v>
      </c>
      <c r="E422" s="127" t="s">
        <v>189</v>
      </c>
    </row>
    <row r="423" spans="1:5" ht="15" x14ac:dyDescent="0.25">
      <c r="A423" s="126">
        <v>39543</v>
      </c>
      <c r="B423" s="127" t="s">
        <v>194</v>
      </c>
      <c r="C423" s="128" t="s">
        <v>195</v>
      </c>
      <c r="D423" s="129">
        <v>205.4</v>
      </c>
      <c r="E423" s="127" t="s">
        <v>189</v>
      </c>
    </row>
    <row r="424" spans="1:5" ht="15" x14ac:dyDescent="0.25">
      <c r="A424" s="126">
        <v>39543</v>
      </c>
      <c r="B424" s="127" t="s">
        <v>204</v>
      </c>
      <c r="C424" s="128" t="s">
        <v>233</v>
      </c>
      <c r="D424" s="129">
        <v>120.77</v>
      </c>
      <c r="E424" s="127" t="s">
        <v>186</v>
      </c>
    </row>
    <row r="425" spans="1:5" ht="15" x14ac:dyDescent="0.25">
      <c r="A425" s="126">
        <v>39544</v>
      </c>
      <c r="B425" s="127" t="s">
        <v>184</v>
      </c>
      <c r="C425" s="128" t="s">
        <v>185</v>
      </c>
      <c r="D425" s="129">
        <v>24.72</v>
      </c>
      <c r="E425" s="127" t="s">
        <v>189</v>
      </c>
    </row>
    <row r="426" spans="1:5" ht="15" x14ac:dyDescent="0.25">
      <c r="A426" s="126">
        <v>39544</v>
      </c>
      <c r="B426" s="127" t="s">
        <v>194</v>
      </c>
      <c r="C426" s="128" t="s">
        <v>195</v>
      </c>
      <c r="D426" s="129">
        <v>101.48</v>
      </c>
      <c r="E426" s="127" t="s">
        <v>189</v>
      </c>
    </row>
    <row r="427" spans="1:5" ht="15" x14ac:dyDescent="0.25">
      <c r="A427" s="126">
        <v>39544</v>
      </c>
      <c r="B427" s="127" t="s">
        <v>194</v>
      </c>
      <c r="C427" s="128" t="s">
        <v>195</v>
      </c>
      <c r="D427" s="129">
        <v>253.45</v>
      </c>
      <c r="E427" s="127" t="s">
        <v>189</v>
      </c>
    </row>
    <row r="428" spans="1:5" ht="15" x14ac:dyDescent="0.25">
      <c r="A428" s="126">
        <v>39544</v>
      </c>
      <c r="B428" s="127" t="s">
        <v>194</v>
      </c>
      <c r="C428" s="128" t="s">
        <v>195</v>
      </c>
      <c r="D428" s="129">
        <v>447.56</v>
      </c>
      <c r="E428" s="127" t="s">
        <v>189</v>
      </c>
    </row>
    <row r="429" spans="1:5" ht="15" x14ac:dyDescent="0.25">
      <c r="A429" s="126">
        <v>39545</v>
      </c>
      <c r="B429" s="127" t="s">
        <v>184</v>
      </c>
      <c r="C429" s="128" t="s">
        <v>185</v>
      </c>
      <c r="D429" s="129">
        <v>36.619999999999997</v>
      </c>
      <c r="E429" s="127" t="s">
        <v>189</v>
      </c>
    </row>
    <row r="430" spans="1:5" ht="15" x14ac:dyDescent="0.25">
      <c r="A430" s="126">
        <v>39545</v>
      </c>
      <c r="B430" s="127" t="s">
        <v>194</v>
      </c>
      <c r="C430" s="128" t="s">
        <v>195</v>
      </c>
      <c r="D430" s="129">
        <v>440</v>
      </c>
      <c r="E430" s="127" t="s">
        <v>189</v>
      </c>
    </row>
    <row r="431" spans="1:5" ht="15" x14ac:dyDescent="0.25">
      <c r="A431" s="126">
        <v>39549</v>
      </c>
      <c r="B431" s="127" t="s">
        <v>184</v>
      </c>
      <c r="C431" s="128" t="s">
        <v>185</v>
      </c>
      <c r="D431" s="129">
        <v>262.89</v>
      </c>
      <c r="E431" s="127" t="s">
        <v>189</v>
      </c>
    </row>
    <row r="432" spans="1:5" ht="15" x14ac:dyDescent="0.25">
      <c r="A432" s="126">
        <v>39549</v>
      </c>
      <c r="B432" s="127" t="s">
        <v>192</v>
      </c>
      <c r="C432" s="128" t="s">
        <v>193</v>
      </c>
      <c r="D432" s="129">
        <v>8.6199999999999992</v>
      </c>
      <c r="E432" s="127" t="s">
        <v>189</v>
      </c>
    </row>
    <row r="433" spans="1:5" ht="15" x14ac:dyDescent="0.25">
      <c r="A433" s="126">
        <v>39549</v>
      </c>
      <c r="B433" s="127" t="s">
        <v>192</v>
      </c>
      <c r="C433" s="128" t="s">
        <v>193</v>
      </c>
      <c r="D433" s="129">
        <v>7.97</v>
      </c>
      <c r="E433" s="127" t="s">
        <v>189</v>
      </c>
    </row>
    <row r="434" spans="1:5" ht="15" x14ac:dyDescent="0.25">
      <c r="A434" s="126">
        <v>39549</v>
      </c>
      <c r="B434" s="127" t="s">
        <v>194</v>
      </c>
      <c r="C434" s="128" t="s">
        <v>195</v>
      </c>
      <c r="D434" s="129">
        <v>126.8</v>
      </c>
      <c r="E434" s="127" t="s">
        <v>189</v>
      </c>
    </row>
    <row r="435" spans="1:5" ht="15" x14ac:dyDescent="0.25">
      <c r="A435" s="126">
        <v>39549</v>
      </c>
      <c r="B435" s="127" t="s">
        <v>194</v>
      </c>
      <c r="C435" s="128" t="s">
        <v>195</v>
      </c>
      <c r="D435" s="129">
        <v>401.97</v>
      </c>
      <c r="E435" s="127" t="s">
        <v>189</v>
      </c>
    </row>
    <row r="436" spans="1:5" ht="15" x14ac:dyDescent="0.25">
      <c r="A436" s="126">
        <v>39549</v>
      </c>
      <c r="B436" s="127" t="s">
        <v>190</v>
      </c>
      <c r="C436" s="128" t="s">
        <v>191</v>
      </c>
      <c r="D436" s="129">
        <v>1076.1099999999999</v>
      </c>
      <c r="E436" s="127" t="s">
        <v>186</v>
      </c>
    </row>
    <row r="437" spans="1:5" ht="15" x14ac:dyDescent="0.25">
      <c r="A437" s="126">
        <v>39549</v>
      </c>
      <c r="B437" s="127" t="s">
        <v>196</v>
      </c>
      <c r="C437" s="128" t="s">
        <v>197</v>
      </c>
      <c r="D437" s="129">
        <v>12120.07</v>
      </c>
      <c r="E437" s="127" t="s">
        <v>186</v>
      </c>
    </row>
    <row r="438" spans="1:5" ht="15" x14ac:dyDescent="0.25">
      <c r="A438" s="126">
        <v>39550</v>
      </c>
      <c r="B438" s="127" t="s">
        <v>184</v>
      </c>
      <c r="C438" s="128" t="s">
        <v>185</v>
      </c>
      <c r="D438" s="129">
        <v>11.38</v>
      </c>
      <c r="E438" s="127" t="s">
        <v>186</v>
      </c>
    </row>
    <row r="439" spans="1:5" ht="15" x14ac:dyDescent="0.25">
      <c r="A439" s="126">
        <v>39550</v>
      </c>
      <c r="B439" s="127" t="s">
        <v>184</v>
      </c>
      <c r="C439" s="128" t="s">
        <v>185</v>
      </c>
      <c r="D439" s="129">
        <v>172.41</v>
      </c>
      <c r="E439" s="127" t="s">
        <v>189</v>
      </c>
    </row>
    <row r="440" spans="1:5" ht="15" x14ac:dyDescent="0.25">
      <c r="A440" s="126">
        <v>39550</v>
      </c>
      <c r="B440" s="127" t="s">
        <v>194</v>
      </c>
      <c r="C440" s="128" t="s">
        <v>195</v>
      </c>
      <c r="D440" s="129">
        <v>2205</v>
      </c>
      <c r="E440" s="127" t="s">
        <v>189</v>
      </c>
    </row>
    <row r="441" spans="1:5" ht="15" x14ac:dyDescent="0.25">
      <c r="A441" s="126">
        <v>39550</v>
      </c>
      <c r="B441" s="127" t="s">
        <v>194</v>
      </c>
      <c r="C441" s="128" t="s">
        <v>195</v>
      </c>
      <c r="D441" s="129">
        <v>184.77</v>
      </c>
      <c r="E441" s="127" t="s">
        <v>189</v>
      </c>
    </row>
    <row r="442" spans="1:5" ht="15" x14ac:dyDescent="0.25">
      <c r="A442" s="126">
        <v>39550</v>
      </c>
      <c r="B442" s="127" t="s">
        <v>194</v>
      </c>
      <c r="C442" s="128" t="s">
        <v>195</v>
      </c>
      <c r="D442" s="129">
        <v>451.89</v>
      </c>
      <c r="E442" s="127" t="s">
        <v>189</v>
      </c>
    </row>
    <row r="443" spans="1:5" ht="15" x14ac:dyDescent="0.25">
      <c r="A443" s="126">
        <v>39550</v>
      </c>
      <c r="B443" s="127" t="s">
        <v>194</v>
      </c>
      <c r="C443" s="128" t="s">
        <v>195</v>
      </c>
      <c r="D443" s="129">
        <v>84.72</v>
      </c>
      <c r="E443" s="127" t="s">
        <v>189</v>
      </c>
    </row>
    <row r="444" spans="1:5" ht="15" x14ac:dyDescent="0.25">
      <c r="A444" s="126">
        <v>39550</v>
      </c>
      <c r="B444" s="127" t="s">
        <v>194</v>
      </c>
      <c r="C444" s="128" t="s">
        <v>195</v>
      </c>
      <c r="D444" s="129">
        <v>401.03</v>
      </c>
      <c r="E444" s="127" t="s">
        <v>189</v>
      </c>
    </row>
    <row r="445" spans="1:5" ht="15" x14ac:dyDescent="0.25">
      <c r="A445" s="126">
        <v>39550</v>
      </c>
      <c r="B445" s="127" t="s">
        <v>194</v>
      </c>
      <c r="C445" s="128" t="s">
        <v>195</v>
      </c>
      <c r="D445" s="129">
        <v>611.9</v>
      </c>
      <c r="E445" s="127" t="s">
        <v>189</v>
      </c>
    </row>
    <row r="446" spans="1:5" ht="15" x14ac:dyDescent="0.25">
      <c r="A446" s="126">
        <v>39550</v>
      </c>
      <c r="B446" s="127" t="s">
        <v>194</v>
      </c>
      <c r="C446" s="128" t="s">
        <v>195</v>
      </c>
      <c r="D446" s="129">
        <v>777.32</v>
      </c>
      <c r="E446" s="127" t="s">
        <v>189</v>
      </c>
    </row>
    <row r="447" spans="1:5" ht="15" x14ac:dyDescent="0.25">
      <c r="A447" s="126">
        <v>39550</v>
      </c>
      <c r="B447" s="127" t="s">
        <v>194</v>
      </c>
      <c r="C447" s="128" t="s">
        <v>195</v>
      </c>
      <c r="D447" s="129">
        <v>128.53</v>
      </c>
      <c r="E447" s="127" t="s">
        <v>189</v>
      </c>
    </row>
    <row r="448" spans="1:5" ht="15" x14ac:dyDescent="0.25">
      <c r="A448" s="126">
        <v>39550</v>
      </c>
      <c r="B448" s="127" t="s">
        <v>194</v>
      </c>
      <c r="C448" s="128" t="s">
        <v>195</v>
      </c>
      <c r="D448" s="129">
        <v>409.38</v>
      </c>
      <c r="E448" s="127" t="s">
        <v>189</v>
      </c>
    </row>
    <row r="449" spans="1:5" ht="15" x14ac:dyDescent="0.25">
      <c r="A449" s="126">
        <v>39550</v>
      </c>
      <c r="B449" s="127" t="s">
        <v>194</v>
      </c>
      <c r="C449" s="128" t="s">
        <v>195</v>
      </c>
      <c r="D449" s="129">
        <v>477.76</v>
      </c>
      <c r="E449" s="127" t="s">
        <v>189</v>
      </c>
    </row>
    <row r="450" spans="1:5" ht="15" x14ac:dyDescent="0.25">
      <c r="A450" s="126">
        <v>39550</v>
      </c>
      <c r="B450" s="127" t="s">
        <v>194</v>
      </c>
      <c r="C450" s="128" t="s">
        <v>195</v>
      </c>
      <c r="D450" s="129">
        <v>568.33000000000004</v>
      </c>
      <c r="E450" s="127" t="s">
        <v>189</v>
      </c>
    </row>
    <row r="451" spans="1:5" ht="15" x14ac:dyDescent="0.25">
      <c r="A451" s="126">
        <v>39551</v>
      </c>
      <c r="B451" s="127" t="s">
        <v>184</v>
      </c>
      <c r="C451" s="128" t="s">
        <v>185</v>
      </c>
      <c r="D451" s="129">
        <v>13.3</v>
      </c>
      <c r="E451" s="127" t="s">
        <v>189</v>
      </c>
    </row>
    <row r="452" spans="1:5" ht="15" x14ac:dyDescent="0.25">
      <c r="A452" s="126">
        <v>39551</v>
      </c>
      <c r="B452" s="127" t="s">
        <v>194</v>
      </c>
      <c r="C452" s="128" t="s">
        <v>195</v>
      </c>
      <c r="D452" s="129">
        <v>84.44</v>
      </c>
      <c r="E452" s="127" t="s">
        <v>189</v>
      </c>
    </row>
    <row r="453" spans="1:5" ht="15" x14ac:dyDescent="0.25">
      <c r="A453" s="126">
        <v>39551</v>
      </c>
      <c r="B453" s="127" t="s">
        <v>194</v>
      </c>
      <c r="C453" s="128" t="s">
        <v>195</v>
      </c>
      <c r="D453" s="129">
        <v>135.32</v>
      </c>
      <c r="E453" s="127" t="s">
        <v>189</v>
      </c>
    </row>
    <row r="454" spans="1:5" ht="15" x14ac:dyDescent="0.25">
      <c r="A454" s="126">
        <v>39551</v>
      </c>
      <c r="B454" s="127" t="s">
        <v>194</v>
      </c>
      <c r="C454" s="128" t="s">
        <v>195</v>
      </c>
      <c r="D454" s="129">
        <v>1150.54</v>
      </c>
      <c r="E454" s="127" t="s">
        <v>189</v>
      </c>
    </row>
    <row r="455" spans="1:5" ht="15" x14ac:dyDescent="0.25">
      <c r="A455" s="126">
        <v>39551</v>
      </c>
      <c r="B455" s="127" t="s">
        <v>194</v>
      </c>
      <c r="C455" s="128" t="s">
        <v>195</v>
      </c>
      <c r="D455" s="129">
        <v>78.73</v>
      </c>
      <c r="E455" s="127" t="s">
        <v>189</v>
      </c>
    </row>
    <row r="456" spans="1:5" ht="15" x14ac:dyDescent="0.25">
      <c r="A456" s="126">
        <v>39551</v>
      </c>
      <c r="B456" s="127" t="s">
        <v>224</v>
      </c>
      <c r="C456" s="128" t="s">
        <v>225</v>
      </c>
      <c r="D456" s="129">
        <v>16.82</v>
      </c>
      <c r="E456" s="127" t="s">
        <v>186</v>
      </c>
    </row>
    <row r="457" spans="1:5" ht="15" x14ac:dyDescent="0.25">
      <c r="A457" s="126">
        <v>39551</v>
      </c>
      <c r="B457" s="127" t="s">
        <v>190</v>
      </c>
      <c r="C457" s="128" t="s">
        <v>191</v>
      </c>
      <c r="D457" s="129">
        <v>908.27</v>
      </c>
      <c r="E457" s="127" t="s">
        <v>186</v>
      </c>
    </row>
    <row r="458" spans="1:5" ht="15" x14ac:dyDescent="0.25">
      <c r="A458" s="126">
        <v>39552</v>
      </c>
      <c r="B458" s="127" t="s">
        <v>192</v>
      </c>
      <c r="C458" s="128" t="s">
        <v>193</v>
      </c>
      <c r="D458" s="129">
        <v>3.45</v>
      </c>
      <c r="E458" s="127" t="s">
        <v>189</v>
      </c>
    </row>
    <row r="459" spans="1:5" ht="15" x14ac:dyDescent="0.25">
      <c r="A459" s="126">
        <v>39552</v>
      </c>
      <c r="B459" s="127" t="s">
        <v>207</v>
      </c>
      <c r="C459" s="128" t="s">
        <v>212</v>
      </c>
      <c r="D459" s="129">
        <v>19.190000000000001</v>
      </c>
      <c r="E459" s="127" t="s">
        <v>186</v>
      </c>
    </row>
    <row r="460" spans="1:5" ht="15" x14ac:dyDescent="0.25">
      <c r="A460" s="126">
        <v>39552</v>
      </c>
      <c r="B460" s="127" t="s">
        <v>194</v>
      </c>
      <c r="C460" s="128" t="s">
        <v>195</v>
      </c>
      <c r="D460" s="129">
        <v>132.07</v>
      </c>
      <c r="E460" s="127" t="s">
        <v>189</v>
      </c>
    </row>
    <row r="461" spans="1:5" ht="15" x14ac:dyDescent="0.25">
      <c r="A461" s="126">
        <v>39552</v>
      </c>
      <c r="B461" s="127" t="s">
        <v>194</v>
      </c>
      <c r="C461" s="128" t="s">
        <v>195</v>
      </c>
      <c r="D461" s="129">
        <v>356.26</v>
      </c>
      <c r="E461" s="127" t="s">
        <v>189</v>
      </c>
    </row>
    <row r="462" spans="1:5" ht="15" x14ac:dyDescent="0.25">
      <c r="A462" s="126">
        <v>39552</v>
      </c>
      <c r="B462" s="127" t="s">
        <v>194</v>
      </c>
      <c r="C462" s="128" t="s">
        <v>195</v>
      </c>
      <c r="D462" s="129">
        <v>135.56</v>
      </c>
      <c r="E462" s="127" t="s">
        <v>189</v>
      </c>
    </row>
    <row r="463" spans="1:5" ht="15" x14ac:dyDescent="0.25">
      <c r="A463" s="126">
        <v>39552</v>
      </c>
      <c r="B463" s="127" t="s">
        <v>194</v>
      </c>
      <c r="C463" s="128" t="s">
        <v>195</v>
      </c>
      <c r="D463" s="129">
        <v>172.16</v>
      </c>
      <c r="E463" s="127" t="s">
        <v>189</v>
      </c>
    </row>
    <row r="464" spans="1:5" ht="15" x14ac:dyDescent="0.25">
      <c r="A464" s="126">
        <v>39552</v>
      </c>
      <c r="B464" s="127" t="s">
        <v>194</v>
      </c>
      <c r="C464" s="128" t="s">
        <v>195</v>
      </c>
      <c r="D464" s="129">
        <v>321.02</v>
      </c>
      <c r="E464" s="127" t="s">
        <v>189</v>
      </c>
    </row>
    <row r="465" spans="1:5" ht="15" x14ac:dyDescent="0.25">
      <c r="A465" s="126">
        <v>39552</v>
      </c>
      <c r="B465" s="127" t="s">
        <v>190</v>
      </c>
      <c r="C465" s="128" t="s">
        <v>191</v>
      </c>
      <c r="D465" s="129">
        <v>2277.42</v>
      </c>
      <c r="E465" s="127" t="s">
        <v>189</v>
      </c>
    </row>
    <row r="466" spans="1:5" ht="15" x14ac:dyDescent="0.25">
      <c r="A466" s="126">
        <v>39552</v>
      </c>
      <c r="B466" s="127" t="s">
        <v>196</v>
      </c>
      <c r="C466" s="128" t="s">
        <v>206</v>
      </c>
      <c r="D466" s="129">
        <v>1532.32</v>
      </c>
      <c r="E466" s="127" t="s">
        <v>186</v>
      </c>
    </row>
    <row r="467" spans="1:5" ht="15" x14ac:dyDescent="0.25">
      <c r="A467" s="126">
        <v>39552</v>
      </c>
      <c r="B467" s="127" t="s">
        <v>215</v>
      </c>
      <c r="C467" s="128" t="s">
        <v>206</v>
      </c>
      <c r="D467" s="129">
        <v>2312.23</v>
      </c>
      <c r="E467" s="127" t="s">
        <v>189</v>
      </c>
    </row>
    <row r="468" spans="1:5" ht="15" x14ac:dyDescent="0.25">
      <c r="A468" s="126">
        <v>39553</v>
      </c>
      <c r="B468" s="127" t="s">
        <v>194</v>
      </c>
      <c r="C468" s="128" t="s">
        <v>195</v>
      </c>
      <c r="D468" s="129">
        <v>45.15</v>
      </c>
      <c r="E468" s="127" t="s">
        <v>189</v>
      </c>
    </row>
    <row r="469" spans="1:5" ht="15" x14ac:dyDescent="0.25">
      <c r="A469" s="126">
        <v>39553</v>
      </c>
      <c r="B469" s="127" t="s">
        <v>194</v>
      </c>
      <c r="C469" s="128" t="s">
        <v>195</v>
      </c>
      <c r="D469" s="129">
        <v>543.04999999999995</v>
      </c>
      <c r="E469" s="127" t="s">
        <v>189</v>
      </c>
    </row>
    <row r="470" spans="1:5" ht="15" x14ac:dyDescent="0.25">
      <c r="A470" s="126">
        <v>39553</v>
      </c>
      <c r="B470" s="127" t="s">
        <v>194</v>
      </c>
      <c r="C470" s="128" t="s">
        <v>195</v>
      </c>
      <c r="D470" s="129">
        <v>718.71</v>
      </c>
      <c r="E470" s="127" t="s">
        <v>189</v>
      </c>
    </row>
    <row r="471" spans="1:5" ht="15" x14ac:dyDescent="0.25">
      <c r="A471" s="126">
        <v>39556</v>
      </c>
      <c r="B471" s="127" t="s">
        <v>192</v>
      </c>
      <c r="C471" s="128" t="s">
        <v>193</v>
      </c>
      <c r="D471" s="129">
        <v>4320.41</v>
      </c>
      <c r="E471" s="127" t="s">
        <v>189</v>
      </c>
    </row>
    <row r="472" spans="1:5" ht="15" x14ac:dyDescent="0.25">
      <c r="A472" s="126">
        <v>39556</v>
      </c>
      <c r="B472" s="127" t="s">
        <v>192</v>
      </c>
      <c r="C472" s="128" t="s">
        <v>193</v>
      </c>
      <c r="D472" s="129">
        <v>45.15</v>
      </c>
      <c r="E472" s="127" t="s">
        <v>186</v>
      </c>
    </row>
    <row r="473" spans="1:5" ht="15" x14ac:dyDescent="0.25">
      <c r="A473" s="126">
        <v>39556</v>
      </c>
      <c r="B473" s="127" t="s">
        <v>207</v>
      </c>
      <c r="C473" s="128" t="s">
        <v>212</v>
      </c>
      <c r="D473" s="129">
        <v>51.72</v>
      </c>
      <c r="E473" s="127" t="s">
        <v>186</v>
      </c>
    </row>
    <row r="474" spans="1:5" ht="15" x14ac:dyDescent="0.25">
      <c r="A474" s="126">
        <v>39556</v>
      </c>
      <c r="B474" s="127" t="s">
        <v>207</v>
      </c>
      <c r="C474" s="128" t="s">
        <v>212</v>
      </c>
      <c r="D474" s="129">
        <v>16.809999999999999</v>
      </c>
      <c r="E474" s="127" t="s">
        <v>189</v>
      </c>
    </row>
    <row r="475" spans="1:5" ht="15" x14ac:dyDescent="0.25">
      <c r="A475" s="126">
        <v>39556</v>
      </c>
      <c r="B475" s="127" t="s">
        <v>194</v>
      </c>
      <c r="C475" s="128" t="s">
        <v>195</v>
      </c>
      <c r="D475" s="129">
        <v>46.55</v>
      </c>
      <c r="E475" s="127" t="s">
        <v>189</v>
      </c>
    </row>
    <row r="476" spans="1:5" ht="15" x14ac:dyDescent="0.25">
      <c r="A476" s="126">
        <v>39556</v>
      </c>
      <c r="B476" s="127" t="s">
        <v>194</v>
      </c>
      <c r="C476" s="128" t="s">
        <v>195</v>
      </c>
      <c r="D476" s="129">
        <v>411.22</v>
      </c>
      <c r="E476" s="127" t="s">
        <v>189</v>
      </c>
    </row>
    <row r="477" spans="1:5" ht="15" x14ac:dyDescent="0.25">
      <c r="A477" s="126">
        <v>39556</v>
      </c>
      <c r="B477" s="127" t="s">
        <v>194</v>
      </c>
      <c r="C477" s="128" t="s">
        <v>195</v>
      </c>
      <c r="D477" s="129">
        <v>208.66</v>
      </c>
      <c r="E477" s="127" t="s">
        <v>189</v>
      </c>
    </row>
    <row r="478" spans="1:5" ht="15" x14ac:dyDescent="0.25">
      <c r="A478" s="126">
        <v>39556</v>
      </c>
      <c r="B478" s="127" t="s">
        <v>194</v>
      </c>
      <c r="C478" s="128" t="s">
        <v>195</v>
      </c>
      <c r="D478" s="129">
        <v>1543.14</v>
      </c>
      <c r="E478" s="127" t="s">
        <v>189</v>
      </c>
    </row>
    <row r="479" spans="1:5" ht="15" x14ac:dyDescent="0.25">
      <c r="A479" s="126">
        <v>39556</v>
      </c>
      <c r="B479" s="127" t="s">
        <v>190</v>
      </c>
      <c r="C479" s="128" t="s">
        <v>191</v>
      </c>
      <c r="D479" s="129">
        <v>3595.83</v>
      </c>
      <c r="E479" s="127" t="s">
        <v>186</v>
      </c>
    </row>
    <row r="480" spans="1:5" ht="15" x14ac:dyDescent="0.25">
      <c r="A480" s="126">
        <v>39557</v>
      </c>
      <c r="B480" s="127" t="s">
        <v>184</v>
      </c>
      <c r="C480" s="128" t="s">
        <v>185</v>
      </c>
      <c r="D480" s="129">
        <v>51.56</v>
      </c>
      <c r="E480" s="127" t="s">
        <v>189</v>
      </c>
    </row>
    <row r="481" spans="1:5" ht="15" x14ac:dyDescent="0.25">
      <c r="A481" s="126">
        <v>39557</v>
      </c>
      <c r="B481" s="127" t="s">
        <v>192</v>
      </c>
      <c r="C481" s="128" t="s">
        <v>193</v>
      </c>
      <c r="D481" s="129">
        <v>62.18</v>
      </c>
      <c r="E481" s="127" t="s">
        <v>189</v>
      </c>
    </row>
    <row r="482" spans="1:5" ht="15" x14ac:dyDescent="0.25">
      <c r="A482" s="126">
        <v>39557</v>
      </c>
      <c r="B482" s="127" t="s">
        <v>194</v>
      </c>
      <c r="C482" s="128" t="s">
        <v>195</v>
      </c>
      <c r="D482" s="129">
        <v>38.229999999999997</v>
      </c>
      <c r="E482" s="127" t="s">
        <v>189</v>
      </c>
    </row>
    <row r="483" spans="1:5" ht="15" x14ac:dyDescent="0.25">
      <c r="A483" s="126">
        <v>39557</v>
      </c>
      <c r="B483" s="127" t="s">
        <v>194</v>
      </c>
      <c r="C483" s="128" t="s">
        <v>195</v>
      </c>
      <c r="D483" s="129">
        <v>692.64</v>
      </c>
      <c r="E483" s="127" t="s">
        <v>189</v>
      </c>
    </row>
    <row r="484" spans="1:5" ht="15" x14ac:dyDescent="0.25">
      <c r="A484" s="126">
        <v>39557</v>
      </c>
      <c r="B484" s="127" t="s">
        <v>194</v>
      </c>
      <c r="C484" s="128" t="s">
        <v>195</v>
      </c>
      <c r="D484" s="129">
        <v>46.32</v>
      </c>
      <c r="E484" s="127" t="s">
        <v>189</v>
      </c>
    </row>
    <row r="485" spans="1:5" ht="15" x14ac:dyDescent="0.25">
      <c r="A485" s="126">
        <v>39557</v>
      </c>
      <c r="B485" s="127" t="s">
        <v>194</v>
      </c>
      <c r="C485" s="128" t="s">
        <v>195</v>
      </c>
      <c r="D485" s="129">
        <v>85.67</v>
      </c>
      <c r="E485" s="127" t="s">
        <v>189</v>
      </c>
    </row>
    <row r="486" spans="1:5" ht="15" x14ac:dyDescent="0.25">
      <c r="A486" s="126">
        <v>39557</v>
      </c>
      <c r="B486" s="127" t="s">
        <v>194</v>
      </c>
      <c r="C486" s="128" t="s">
        <v>195</v>
      </c>
      <c r="D486" s="129">
        <v>183.51</v>
      </c>
      <c r="E486" s="127" t="s">
        <v>189</v>
      </c>
    </row>
    <row r="487" spans="1:5" ht="15" x14ac:dyDescent="0.25">
      <c r="A487" s="126">
        <v>39557</v>
      </c>
      <c r="B487" s="127" t="s">
        <v>194</v>
      </c>
      <c r="C487" s="128" t="s">
        <v>195</v>
      </c>
      <c r="D487" s="129">
        <v>451.89</v>
      </c>
      <c r="E487" s="127" t="s">
        <v>189</v>
      </c>
    </row>
    <row r="488" spans="1:5" ht="15" x14ac:dyDescent="0.25">
      <c r="A488" s="126">
        <v>39557</v>
      </c>
      <c r="B488" s="127" t="s">
        <v>194</v>
      </c>
      <c r="C488" s="128" t="s">
        <v>195</v>
      </c>
      <c r="D488" s="129">
        <v>633.54999999999995</v>
      </c>
      <c r="E488" s="127" t="s">
        <v>189</v>
      </c>
    </row>
    <row r="489" spans="1:5" ht="15" x14ac:dyDescent="0.25">
      <c r="A489" s="126">
        <v>39557</v>
      </c>
      <c r="B489" s="127" t="s">
        <v>204</v>
      </c>
      <c r="C489" s="128" t="s">
        <v>233</v>
      </c>
      <c r="D489" s="129">
        <v>54.41</v>
      </c>
      <c r="E489" s="127" t="s">
        <v>189</v>
      </c>
    </row>
    <row r="490" spans="1:5" ht="15" x14ac:dyDescent="0.25">
      <c r="A490" s="126">
        <v>39557</v>
      </c>
      <c r="B490" s="127" t="s">
        <v>190</v>
      </c>
      <c r="C490" s="128" t="s">
        <v>234</v>
      </c>
      <c r="D490" s="129">
        <v>1.17</v>
      </c>
      <c r="E490" s="127" t="s">
        <v>189</v>
      </c>
    </row>
    <row r="491" spans="1:5" ht="15" x14ac:dyDescent="0.25">
      <c r="A491" s="126">
        <v>39559</v>
      </c>
      <c r="B491" s="127" t="s">
        <v>184</v>
      </c>
      <c r="C491" s="128" t="s">
        <v>185</v>
      </c>
      <c r="D491" s="129">
        <v>225.52</v>
      </c>
      <c r="E491" s="127" t="s">
        <v>186</v>
      </c>
    </row>
    <row r="492" spans="1:5" ht="15" x14ac:dyDescent="0.25">
      <c r="A492" s="126">
        <v>39559</v>
      </c>
      <c r="B492" s="127" t="s">
        <v>192</v>
      </c>
      <c r="C492" s="128" t="s">
        <v>193</v>
      </c>
      <c r="D492" s="129">
        <v>213.69</v>
      </c>
      <c r="E492" s="127" t="s">
        <v>186</v>
      </c>
    </row>
    <row r="493" spans="1:5" ht="15" x14ac:dyDescent="0.25">
      <c r="A493" s="126">
        <v>39559</v>
      </c>
      <c r="B493" s="127" t="s">
        <v>194</v>
      </c>
      <c r="C493" s="128" t="s">
        <v>195</v>
      </c>
      <c r="D493" s="129">
        <v>141.28</v>
      </c>
      <c r="E493" s="127" t="s">
        <v>189</v>
      </c>
    </row>
    <row r="494" spans="1:5" ht="15" x14ac:dyDescent="0.25">
      <c r="A494" s="126">
        <v>39559</v>
      </c>
      <c r="B494" s="127" t="s">
        <v>190</v>
      </c>
      <c r="C494" s="128" t="s">
        <v>191</v>
      </c>
      <c r="D494" s="129">
        <v>58.5</v>
      </c>
      <c r="E494" s="127" t="s">
        <v>186</v>
      </c>
    </row>
    <row r="495" spans="1:5" ht="15" x14ac:dyDescent="0.25">
      <c r="A495" s="126">
        <v>39560</v>
      </c>
      <c r="B495" s="127" t="s">
        <v>184</v>
      </c>
      <c r="C495" s="128" t="s">
        <v>185</v>
      </c>
      <c r="D495" s="129">
        <v>2.0699999999999998</v>
      </c>
      <c r="E495" s="127" t="s">
        <v>189</v>
      </c>
    </row>
    <row r="496" spans="1:5" ht="15" x14ac:dyDescent="0.25">
      <c r="A496" s="126">
        <v>39560</v>
      </c>
      <c r="B496" s="127" t="s">
        <v>194</v>
      </c>
      <c r="C496" s="128" t="s">
        <v>195</v>
      </c>
      <c r="D496" s="129">
        <v>374.44</v>
      </c>
      <c r="E496" s="127" t="s">
        <v>189</v>
      </c>
    </row>
    <row r="497" spans="1:5" ht="15" x14ac:dyDescent="0.25">
      <c r="A497" s="126">
        <v>39560</v>
      </c>
      <c r="B497" s="127" t="s">
        <v>194</v>
      </c>
      <c r="C497" s="128" t="s">
        <v>195</v>
      </c>
      <c r="D497" s="129">
        <v>404.36</v>
      </c>
      <c r="E497" s="127" t="s">
        <v>189</v>
      </c>
    </row>
    <row r="498" spans="1:5" ht="15" x14ac:dyDescent="0.25">
      <c r="A498" s="126">
        <v>39560</v>
      </c>
      <c r="B498" s="127" t="s">
        <v>194</v>
      </c>
      <c r="C498" s="128" t="s">
        <v>195</v>
      </c>
      <c r="D498" s="129">
        <v>226.1</v>
      </c>
      <c r="E498" s="127" t="s">
        <v>189</v>
      </c>
    </row>
    <row r="499" spans="1:5" ht="15" x14ac:dyDescent="0.25">
      <c r="A499" s="126">
        <v>39560</v>
      </c>
      <c r="B499" s="127" t="s">
        <v>194</v>
      </c>
      <c r="C499" s="128" t="s">
        <v>195</v>
      </c>
      <c r="D499" s="129">
        <v>2014.77</v>
      </c>
      <c r="E499" s="127" t="s">
        <v>189</v>
      </c>
    </row>
    <row r="500" spans="1:5" ht="15" x14ac:dyDescent="0.25">
      <c r="A500" s="126">
        <v>39560</v>
      </c>
      <c r="B500" s="127" t="s">
        <v>194</v>
      </c>
      <c r="C500" s="128" t="s">
        <v>195</v>
      </c>
      <c r="D500" s="129">
        <v>2037.72</v>
      </c>
      <c r="E500" s="127" t="s">
        <v>189</v>
      </c>
    </row>
    <row r="501" spans="1:5" ht="15" x14ac:dyDescent="0.25">
      <c r="A501" s="126">
        <v>39560</v>
      </c>
      <c r="B501" s="127" t="s">
        <v>196</v>
      </c>
      <c r="C501" s="128" t="s">
        <v>197</v>
      </c>
      <c r="D501" s="129">
        <v>7914.76</v>
      </c>
      <c r="E501" s="127" t="s">
        <v>186</v>
      </c>
    </row>
    <row r="502" spans="1:5" ht="15" x14ac:dyDescent="0.25">
      <c r="A502" s="126">
        <v>39561</v>
      </c>
      <c r="B502" s="127" t="s">
        <v>196</v>
      </c>
      <c r="C502" s="128" t="s">
        <v>197</v>
      </c>
      <c r="D502" s="129">
        <v>3137.97</v>
      </c>
      <c r="E502" s="127" t="s">
        <v>186</v>
      </c>
    </row>
    <row r="503" spans="1:5" ht="15" x14ac:dyDescent="0.25">
      <c r="A503" s="126">
        <v>39563</v>
      </c>
      <c r="B503" s="127" t="s">
        <v>184</v>
      </c>
      <c r="C503" s="128" t="s">
        <v>185</v>
      </c>
      <c r="D503" s="129">
        <v>24.9</v>
      </c>
      <c r="E503" s="127" t="s">
        <v>186</v>
      </c>
    </row>
    <row r="504" spans="1:5" ht="15" x14ac:dyDescent="0.25">
      <c r="A504" s="126">
        <v>39563</v>
      </c>
      <c r="B504" s="127" t="s">
        <v>184</v>
      </c>
      <c r="C504" s="128" t="s">
        <v>185</v>
      </c>
      <c r="D504" s="129">
        <v>12.83</v>
      </c>
      <c r="E504" s="127" t="s">
        <v>189</v>
      </c>
    </row>
    <row r="505" spans="1:5" ht="15" x14ac:dyDescent="0.25">
      <c r="A505" s="126">
        <v>39563</v>
      </c>
      <c r="B505" s="127" t="s">
        <v>192</v>
      </c>
      <c r="C505" s="128" t="s">
        <v>193</v>
      </c>
      <c r="D505" s="129">
        <v>24.24</v>
      </c>
      <c r="E505" s="127" t="s">
        <v>186</v>
      </c>
    </row>
    <row r="506" spans="1:5" ht="15" x14ac:dyDescent="0.25">
      <c r="A506" s="126">
        <v>39563</v>
      </c>
      <c r="B506" s="127" t="s">
        <v>194</v>
      </c>
      <c r="C506" s="128" t="s">
        <v>195</v>
      </c>
      <c r="D506" s="129">
        <v>107.32</v>
      </c>
      <c r="E506" s="127" t="s">
        <v>189</v>
      </c>
    </row>
    <row r="507" spans="1:5" ht="15" x14ac:dyDescent="0.25">
      <c r="A507" s="126">
        <v>39563</v>
      </c>
      <c r="B507" s="127" t="s">
        <v>194</v>
      </c>
      <c r="C507" s="128" t="s">
        <v>195</v>
      </c>
      <c r="D507" s="129">
        <v>1117.5999999999999</v>
      </c>
      <c r="E507" s="127" t="s">
        <v>189</v>
      </c>
    </row>
    <row r="508" spans="1:5" ht="15" x14ac:dyDescent="0.25">
      <c r="A508" s="126">
        <v>39563</v>
      </c>
      <c r="B508" s="127" t="s">
        <v>194</v>
      </c>
      <c r="C508" s="128" t="s">
        <v>195</v>
      </c>
      <c r="D508" s="129">
        <v>1524.2</v>
      </c>
      <c r="E508" s="127" t="s">
        <v>189</v>
      </c>
    </row>
    <row r="509" spans="1:5" ht="15" x14ac:dyDescent="0.25">
      <c r="A509" s="126">
        <v>39564</v>
      </c>
      <c r="B509" s="127" t="s">
        <v>184</v>
      </c>
      <c r="C509" s="128" t="s">
        <v>185</v>
      </c>
      <c r="D509" s="129">
        <v>7243.2</v>
      </c>
      <c r="E509" s="127" t="s">
        <v>186</v>
      </c>
    </row>
    <row r="510" spans="1:5" ht="15" x14ac:dyDescent="0.25">
      <c r="A510" s="126">
        <v>39564</v>
      </c>
      <c r="B510" s="127" t="s">
        <v>194</v>
      </c>
      <c r="C510" s="128" t="s">
        <v>195</v>
      </c>
      <c r="D510" s="129">
        <v>171.97</v>
      </c>
      <c r="E510" s="127" t="s">
        <v>189</v>
      </c>
    </row>
    <row r="511" spans="1:5" ht="15" x14ac:dyDescent="0.25">
      <c r="A511" s="126">
        <v>39564</v>
      </c>
      <c r="B511" s="127" t="s">
        <v>194</v>
      </c>
      <c r="C511" s="128" t="s">
        <v>195</v>
      </c>
      <c r="D511" s="129">
        <v>85.57</v>
      </c>
      <c r="E511" s="127" t="s">
        <v>189</v>
      </c>
    </row>
    <row r="512" spans="1:5" ht="15" x14ac:dyDescent="0.25">
      <c r="A512" s="126">
        <v>39564</v>
      </c>
      <c r="B512" s="127" t="s">
        <v>194</v>
      </c>
      <c r="C512" s="128" t="s">
        <v>195</v>
      </c>
      <c r="D512" s="129">
        <v>314.70999999999998</v>
      </c>
      <c r="E512" s="127" t="s">
        <v>189</v>
      </c>
    </row>
    <row r="513" spans="1:5" ht="15" x14ac:dyDescent="0.25">
      <c r="A513" s="126">
        <v>39564</v>
      </c>
      <c r="B513" s="127" t="s">
        <v>194</v>
      </c>
      <c r="C513" s="128" t="s">
        <v>195</v>
      </c>
      <c r="D513" s="129">
        <v>472.18</v>
      </c>
      <c r="E513" s="127" t="s">
        <v>189</v>
      </c>
    </row>
    <row r="514" spans="1:5" ht="15" x14ac:dyDescent="0.25">
      <c r="A514" s="126">
        <v>39564</v>
      </c>
      <c r="B514" s="127" t="s">
        <v>194</v>
      </c>
      <c r="C514" s="128" t="s">
        <v>195</v>
      </c>
      <c r="D514" s="129">
        <v>1203.19</v>
      </c>
      <c r="E514" s="127" t="s">
        <v>189</v>
      </c>
    </row>
    <row r="515" spans="1:5" ht="15" x14ac:dyDescent="0.25">
      <c r="A515" s="126">
        <v>39564</v>
      </c>
      <c r="B515" s="127" t="s">
        <v>194</v>
      </c>
      <c r="C515" s="128" t="s">
        <v>195</v>
      </c>
      <c r="D515" s="129">
        <v>332.23</v>
      </c>
      <c r="E515" s="127" t="s">
        <v>189</v>
      </c>
    </row>
    <row r="516" spans="1:5" ht="15" x14ac:dyDescent="0.25">
      <c r="A516" s="126">
        <v>39564</v>
      </c>
      <c r="B516" s="127" t="s">
        <v>194</v>
      </c>
      <c r="C516" s="128" t="s">
        <v>195</v>
      </c>
      <c r="D516" s="129">
        <v>189.66</v>
      </c>
      <c r="E516" s="127" t="s">
        <v>189</v>
      </c>
    </row>
    <row r="517" spans="1:5" ht="15" x14ac:dyDescent="0.25">
      <c r="A517" s="126">
        <v>39564</v>
      </c>
      <c r="B517" s="127" t="s">
        <v>190</v>
      </c>
      <c r="C517" s="128" t="s">
        <v>191</v>
      </c>
      <c r="D517" s="129">
        <v>452.06</v>
      </c>
      <c r="E517" s="127" t="s">
        <v>186</v>
      </c>
    </row>
    <row r="518" spans="1:5" ht="15" x14ac:dyDescent="0.25">
      <c r="A518" s="126">
        <v>39564</v>
      </c>
      <c r="B518" s="127" t="s">
        <v>190</v>
      </c>
      <c r="C518" s="128" t="s">
        <v>191</v>
      </c>
      <c r="D518" s="129">
        <v>128.77000000000001</v>
      </c>
      <c r="E518" s="127" t="s">
        <v>186</v>
      </c>
    </row>
    <row r="519" spans="1:5" ht="15" x14ac:dyDescent="0.25">
      <c r="A519" s="126">
        <v>39565</v>
      </c>
      <c r="B519" s="127" t="s">
        <v>194</v>
      </c>
      <c r="C519" s="128" t="s">
        <v>195</v>
      </c>
      <c r="D519" s="129">
        <v>3466.16</v>
      </c>
      <c r="E519" s="127" t="s">
        <v>189</v>
      </c>
    </row>
    <row r="520" spans="1:5" ht="15" x14ac:dyDescent="0.25">
      <c r="A520" s="126">
        <v>39565</v>
      </c>
      <c r="B520" s="127" t="s">
        <v>194</v>
      </c>
      <c r="C520" s="128" t="s">
        <v>195</v>
      </c>
      <c r="D520" s="129">
        <v>190.9</v>
      </c>
      <c r="E520" s="127" t="s">
        <v>189</v>
      </c>
    </row>
    <row r="521" spans="1:5" ht="15" x14ac:dyDescent="0.25">
      <c r="A521" s="126">
        <v>39565</v>
      </c>
      <c r="B521" s="127" t="s">
        <v>194</v>
      </c>
      <c r="C521" s="128" t="s">
        <v>195</v>
      </c>
      <c r="D521" s="129">
        <v>692.64</v>
      </c>
      <c r="E521" s="127" t="s">
        <v>189</v>
      </c>
    </row>
    <row r="522" spans="1:5" ht="15" x14ac:dyDescent="0.25">
      <c r="A522" s="126">
        <v>39565</v>
      </c>
      <c r="B522" s="127" t="s">
        <v>194</v>
      </c>
      <c r="C522" s="128" t="s">
        <v>195</v>
      </c>
      <c r="D522" s="129">
        <v>757.3</v>
      </c>
      <c r="E522" s="127" t="s">
        <v>189</v>
      </c>
    </row>
    <row r="523" spans="1:5" ht="15" x14ac:dyDescent="0.25">
      <c r="A523" s="126">
        <v>39565</v>
      </c>
      <c r="B523" s="127" t="s">
        <v>235</v>
      </c>
      <c r="C523" s="128" t="s">
        <v>236</v>
      </c>
      <c r="D523" s="129">
        <v>307.97000000000003</v>
      </c>
      <c r="E523" s="127" t="s">
        <v>186</v>
      </c>
    </row>
    <row r="524" spans="1:5" ht="15" x14ac:dyDescent="0.25">
      <c r="A524" s="126">
        <v>39565</v>
      </c>
      <c r="B524" s="127" t="s">
        <v>204</v>
      </c>
      <c r="C524" s="128" t="s">
        <v>205</v>
      </c>
      <c r="D524" s="129">
        <v>9.81</v>
      </c>
      <c r="E524" s="127" t="s">
        <v>186</v>
      </c>
    </row>
    <row r="525" spans="1:5" ht="15" x14ac:dyDescent="0.25">
      <c r="A525" s="126">
        <v>39565</v>
      </c>
      <c r="B525" s="127" t="s">
        <v>196</v>
      </c>
      <c r="C525" s="128" t="s">
        <v>197</v>
      </c>
      <c r="D525" s="129">
        <v>8703.56</v>
      </c>
      <c r="E525" s="127" t="s">
        <v>186</v>
      </c>
    </row>
    <row r="526" spans="1:5" ht="15" x14ac:dyDescent="0.25">
      <c r="A526" s="126">
        <v>39566</v>
      </c>
      <c r="B526" s="127" t="s">
        <v>184</v>
      </c>
      <c r="C526" s="128" t="s">
        <v>185</v>
      </c>
      <c r="D526" s="129">
        <v>49.35</v>
      </c>
      <c r="E526" s="127" t="s">
        <v>186</v>
      </c>
    </row>
    <row r="527" spans="1:5" ht="15" x14ac:dyDescent="0.25">
      <c r="A527" s="126">
        <v>39566</v>
      </c>
      <c r="B527" s="127" t="s">
        <v>192</v>
      </c>
      <c r="C527" s="128" t="s">
        <v>193</v>
      </c>
      <c r="D527" s="129">
        <v>64.010000000000005</v>
      </c>
      <c r="E527" s="127" t="s">
        <v>186</v>
      </c>
    </row>
    <row r="528" spans="1:5" ht="15" x14ac:dyDescent="0.25">
      <c r="A528" s="126">
        <v>39566</v>
      </c>
      <c r="B528" s="127" t="s">
        <v>192</v>
      </c>
      <c r="C528" s="128" t="s">
        <v>193</v>
      </c>
      <c r="D528" s="129">
        <v>1306.9000000000001</v>
      </c>
      <c r="E528" s="127" t="s">
        <v>186</v>
      </c>
    </row>
    <row r="529" spans="1:5" ht="15" x14ac:dyDescent="0.25">
      <c r="A529" s="126">
        <v>39566</v>
      </c>
      <c r="B529" s="127" t="s">
        <v>194</v>
      </c>
      <c r="C529" s="128" t="s">
        <v>195</v>
      </c>
      <c r="D529" s="129">
        <v>36.119999999999997</v>
      </c>
      <c r="E529" s="127" t="s">
        <v>189</v>
      </c>
    </row>
    <row r="530" spans="1:5" ht="15" x14ac:dyDescent="0.25">
      <c r="A530" s="126">
        <v>39566</v>
      </c>
      <c r="B530" s="127" t="s">
        <v>194</v>
      </c>
      <c r="C530" s="128" t="s">
        <v>195</v>
      </c>
      <c r="D530" s="129">
        <v>279.13</v>
      </c>
      <c r="E530" s="127" t="s">
        <v>189</v>
      </c>
    </row>
    <row r="531" spans="1:5" ht="15" x14ac:dyDescent="0.25">
      <c r="A531" s="126">
        <v>39566</v>
      </c>
      <c r="B531" s="127" t="s">
        <v>194</v>
      </c>
      <c r="C531" s="128" t="s">
        <v>195</v>
      </c>
      <c r="D531" s="129">
        <v>374.44</v>
      </c>
      <c r="E531" s="127" t="s">
        <v>189</v>
      </c>
    </row>
    <row r="532" spans="1:5" ht="15" x14ac:dyDescent="0.25">
      <c r="A532" s="126">
        <v>39566</v>
      </c>
      <c r="B532" s="127" t="s">
        <v>194</v>
      </c>
      <c r="C532" s="128" t="s">
        <v>195</v>
      </c>
      <c r="D532" s="129">
        <v>100.49</v>
      </c>
      <c r="E532" s="127" t="s">
        <v>189</v>
      </c>
    </row>
    <row r="533" spans="1:5" ht="15" x14ac:dyDescent="0.25">
      <c r="A533" s="126">
        <v>39566</v>
      </c>
      <c r="B533" s="127" t="s">
        <v>196</v>
      </c>
      <c r="C533" s="128" t="s">
        <v>197</v>
      </c>
      <c r="D533" s="129">
        <v>4674.29</v>
      </c>
      <c r="E533" s="127" t="s">
        <v>186</v>
      </c>
    </row>
    <row r="534" spans="1:5" ht="15" x14ac:dyDescent="0.25">
      <c r="A534" s="126">
        <v>39567</v>
      </c>
      <c r="B534" s="127" t="s">
        <v>194</v>
      </c>
      <c r="C534" s="128" t="s">
        <v>237</v>
      </c>
      <c r="D534" s="129">
        <v>441.66</v>
      </c>
      <c r="E534" s="127" t="s">
        <v>189</v>
      </c>
    </row>
    <row r="535" spans="1:5" ht="15" x14ac:dyDescent="0.25">
      <c r="A535" s="126">
        <v>39567</v>
      </c>
      <c r="B535" s="127" t="s">
        <v>207</v>
      </c>
      <c r="C535" s="128" t="s">
        <v>208</v>
      </c>
      <c r="D535" s="129">
        <v>22.58</v>
      </c>
      <c r="E535" s="127" t="s">
        <v>186</v>
      </c>
    </row>
    <row r="536" spans="1:5" ht="15" x14ac:dyDescent="0.25">
      <c r="A536" s="126">
        <v>39567</v>
      </c>
      <c r="B536" s="127" t="s">
        <v>209</v>
      </c>
      <c r="C536" s="128" t="s">
        <v>210</v>
      </c>
      <c r="D536" s="129">
        <v>0.81</v>
      </c>
      <c r="E536" s="127" t="s">
        <v>186</v>
      </c>
    </row>
    <row r="537" spans="1:5" ht="15" x14ac:dyDescent="0.25">
      <c r="A537" s="126">
        <v>39567</v>
      </c>
      <c r="B537" s="127" t="s">
        <v>204</v>
      </c>
      <c r="C537" s="128" t="s">
        <v>230</v>
      </c>
      <c r="D537" s="129">
        <v>6.65</v>
      </c>
      <c r="E537" s="127" t="s">
        <v>186</v>
      </c>
    </row>
    <row r="538" spans="1:5" ht="15" x14ac:dyDescent="0.25">
      <c r="A538" s="126">
        <v>39567</v>
      </c>
      <c r="B538" s="127" t="s">
        <v>184</v>
      </c>
      <c r="C538" s="128" t="s">
        <v>185</v>
      </c>
      <c r="D538" s="129">
        <v>12338.66</v>
      </c>
      <c r="E538" s="127" t="s">
        <v>189</v>
      </c>
    </row>
    <row r="539" spans="1:5" ht="15" x14ac:dyDescent="0.25">
      <c r="A539" s="126">
        <v>39567</v>
      </c>
      <c r="B539" s="127" t="s">
        <v>184</v>
      </c>
      <c r="C539" s="128" t="s">
        <v>185</v>
      </c>
      <c r="D539" s="129">
        <v>4080.31</v>
      </c>
      <c r="E539" s="127" t="s">
        <v>186</v>
      </c>
    </row>
    <row r="540" spans="1:5" ht="15" x14ac:dyDescent="0.25">
      <c r="A540" s="126">
        <v>39567</v>
      </c>
      <c r="B540" s="127" t="s">
        <v>184</v>
      </c>
      <c r="C540" s="128" t="s">
        <v>185</v>
      </c>
      <c r="D540" s="129">
        <v>26.72</v>
      </c>
      <c r="E540" s="127" t="s">
        <v>189</v>
      </c>
    </row>
    <row r="541" spans="1:5" ht="15" x14ac:dyDescent="0.25">
      <c r="A541" s="126">
        <v>39567</v>
      </c>
      <c r="B541" s="127" t="s">
        <v>207</v>
      </c>
      <c r="C541" s="128" t="s">
        <v>212</v>
      </c>
      <c r="D541" s="129">
        <v>3.79</v>
      </c>
      <c r="E541" s="127" t="s">
        <v>189</v>
      </c>
    </row>
    <row r="542" spans="1:5" ht="15" x14ac:dyDescent="0.25">
      <c r="A542" s="126">
        <v>39567</v>
      </c>
      <c r="B542" s="127" t="s">
        <v>202</v>
      </c>
      <c r="C542" s="128" t="s">
        <v>203</v>
      </c>
      <c r="D542" s="129">
        <v>109.73</v>
      </c>
      <c r="E542" s="127" t="s">
        <v>189</v>
      </c>
    </row>
    <row r="543" spans="1:5" ht="15" x14ac:dyDescent="0.25">
      <c r="A543" s="126">
        <v>39567</v>
      </c>
      <c r="B543" s="127" t="s">
        <v>194</v>
      </c>
      <c r="C543" s="128" t="s">
        <v>195</v>
      </c>
      <c r="D543" s="129">
        <v>369.6</v>
      </c>
      <c r="E543" s="127" t="s">
        <v>189</v>
      </c>
    </row>
    <row r="544" spans="1:5" ht="15" x14ac:dyDescent="0.25">
      <c r="A544" s="126">
        <v>39567</v>
      </c>
      <c r="B544" s="127" t="s">
        <v>194</v>
      </c>
      <c r="C544" s="128" t="s">
        <v>195</v>
      </c>
      <c r="D544" s="129">
        <v>97202.16</v>
      </c>
      <c r="E544" s="127" t="s">
        <v>186</v>
      </c>
    </row>
    <row r="545" spans="1:5" ht="15" x14ac:dyDescent="0.25">
      <c r="A545" s="126">
        <v>39567</v>
      </c>
      <c r="B545" s="127" t="s">
        <v>218</v>
      </c>
      <c r="C545" s="128" t="s">
        <v>219</v>
      </c>
      <c r="D545" s="129">
        <v>9.5299999999999994</v>
      </c>
      <c r="E545" s="127" t="s">
        <v>189</v>
      </c>
    </row>
    <row r="546" spans="1:5" ht="15" x14ac:dyDescent="0.25">
      <c r="A546" s="126">
        <v>39567</v>
      </c>
      <c r="B546" s="127" t="s">
        <v>220</v>
      </c>
      <c r="C546" s="128" t="s">
        <v>219</v>
      </c>
      <c r="D546" s="129">
        <v>13.64</v>
      </c>
      <c r="E546" s="127" t="s">
        <v>189</v>
      </c>
    </row>
    <row r="547" spans="1:5" ht="15" x14ac:dyDescent="0.25">
      <c r="A547" s="126">
        <v>39567</v>
      </c>
      <c r="B547" s="127" t="s">
        <v>221</v>
      </c>
      <c r="C547" s="128" t="s">
        <v>219</v>
      </c>
      <c r="D547" s="129">
        <v>46.92</v>
      </c>
      <c r="E547" s="127" t="s">
        <v>189</v>
      </c>
    </row>
    <row r="548" spans="1:5" ht="15" x14ac:dyDescent="0.25">
      <c r="A548" s="126">
        <v>39567</v>
      </c>
      <c r="B548" s="127" t="s">
        <v>187</v>
      </c>
      <c r="C548" s="128" t="s">
        <v>214</v>
      </c>
      <c r="D548" s="129">
        <v>176.15</v>
      </c>
      <c r="E548" s="127" t="s">
        <v>189</v>
      </c>
    </row>
    <row r="549" spans="1:5" ht="15" x14ac:dyDescent="0.25">
      <c r="A549" s="126">
        <v>39567</v>
      </c>
      <c r="B549" s="127" t="s">
        <v>194</v>
      </c>
      <c r="C549" s="128" t="s">
        <v>222</v>
      </c>
      <c r="D549" s="129">
        <v>562.79999999999995</v>
      </c>
      <c r="E549" s="127" t="s">
        <v>186</v>
      </c>
    </row>
    <row r="550" spans="1:5" ht="15" x14ac:dyDescent="0.25">
      <c r="A550" s="126">
        <v>39567</v>
      </c>
      <c r="B550" s="127" t="s">
        <v>187</v>
      </c>
      <c r="C550" s="128" t="s">
        <v>222</v>
      </c>
      <c r="D550" s="129">
        <v>18060.96</v>
      </c>
      <c r="E550" s="127" t="s">
        <v>186</v>
      </c>
    </row>
    <row r="551" spans="1:5" ht="15" x14ac:dyDescent="0.25">
      <c r="A551" s="126">
        <v>39567</v>
      </c>
      <c r="B551" s="127" t="s">
        <v>215</v>
      </c>
      <c r="C551" s="128" t="s">
        <v>216</v>
      </c>
      <c r="D551" s="129">
        <v>85.2</v>
      </c>
      <c r="E551" s="127" t="s">
        <v>189</v>
      </c>
    </row>
    <row r="552" spans="1:5" ht="15" x14ac:dyDescent="0.25">
      <c r="A552" s="126">
        <v>39567</v>
      </c>
      <c r="B552" s="127" t="s">
        <v>215</v>
      </c>
      <c r="C552" s="128" t="s">
        <v>216</v>
      </c>
      <c r="D552" s="129">
        <v>113.59</v>
      </c>
      <c r="E552" s="127" t="s">
        <v>189</v>
      </c>
    </row>
    <row r="553" spans="1:5" ht="15" x14ac:dyDescent="0.25">
      <c r="A553" s="126">
        <v>39567</v>
      </c>
      <c r="B553" s="127" t="s">
        <v>196</v>
      </c>
      <c r="C553" s="128" t="s">
        <v>206</v>
      </c>
      <c r="D553" s="129">
        <v>1390.18</v>
      </c>
      <c r="E553" s="127" t="s">
        <v>186</v>
      </c>
    </row>
    <row r="554" spans="1:5" ht="15" x14ac:dyDescent="0.25">
      <c r="A554" s="126">
        <v>39567</v>
      </c>
      <c r="B554" s="127" t="s">
        <v>226</v>
      </c>
      <c r="C554" s="128" t="s">
        <v>227</v>
      </c>
      <c r="D554" s="129">
        <v>6.65</v>
      </c>
      <c r="E554" s="127" t="s">
        <v>189</v>
      </c>
    </row>
    <row r="555" spans="1:5" ht="15" x14ac:dyDescent="0.25">
      <c r="A555" s="126">
        <v>39567</v>
      </c>
      <c r="B555" s="127" t="s">
        <v>204</v>
      </c>
      <c r="C555" s="128" t="s">
        <v>205</v>
      </c>
      <c r="D555" s="129">
        <v>17.32</v>
      </c>
      <c r="E555" s="127" t="s">
        <v>189</v>
      </c>
    </row>
    <row r="556" spans="1:5" ht="15" x14ac:dyDescent="0.25">
      <c r="A556" s="126">
        <v>39567</v>
      </c>
      <c r="B556" s="127" t="s">
        <v>190</v>
      </c>
      <c r="C556" s="128" t="s">
        <v>213</v>
      </c>
      <c r="D556" s="129">
        <v>918.97</v>
      </c>
      <c r="E556" s="127" t="s">
        <v>189</v>
      </c>
    </row>
    <row r="557" spans="1:5" ht="15" x14ac:dyDescent="0.25">
      <c r="A557" s="126">
        <v>39567</v>
      </c>
      <c r="B557" s="127" t="s">
        <v>190</v>
      </c>
      <c r="C557" s="128" t="s">
        <v>213</v>
      </c>
      <c r="D557" s="129">
        <v>17.32</v>
      </c>
      <c r="E557" s="127" t="s">
        <v>186</v>
      </c>
    </row>
    <row r="558" spans="1:5" ht="15" x14ac:dyDescent="0.25">
      <c r="A558" s="126">
        <v>39567</v>
      </c>
      <c r="B558" s="127" t="s">
        <v>190</v>
      </c>
      <c r="C558" s="128" t="s">
        <v>211</v>
      </c>
      <c r="D558" s="129">
        <v>1.22</v>
      </c>
      <c r="E558" s="127" t="s">
        <v>186</v>
      </c>
    </row>
    <row r="559" spans="1:5" ht="15" x14ac:dyDescent="0.25">
      <c r="A559" s="126">
        <v>39567</v>
      </c>
      <c r="B559" s="127" t="s">
        <v>190</v>
      </c>
      <c r="C559" s="128" t="s">
        <v>211</v>
      </c>
      <c r="D559" s="129">
        <v>441.66</v>
      </c>
      <c r="E559" s="127" t="s">
        <v>186</v>
      </c>
    </row>
    <row r="560" spans="1:5" ht="15" x14ac:dyDescent="0.25">
      <c r="A560" s="126">
        <v>39567</v>
      </c>
      <c r="B560" s="127" t="s">
        <v>190</v>
      </c>
      <c r="C560" s="128" t="s">
        <v>211</v>
      </c>
      <c r="D560" s="129">
        <v>0.81</v>
      </c>
      <c r="E560" s="127" t="s">
        <v>189</v>
      </c>
    </row>
    <row r="561" spans="1:5" ht="15" x14ac:dyDescent="0.25">
      <c r="A561" s="126">
        <v>39568</v>
      </c>
      <c r="B561" s="127" t="s">
        <v>194</v>
      </c>
      <c r="C561" s="128" t="s">
        <v>195</v>
      </c>
      <c r="D561" s="129">
        <v>553.41</v>
      </c>
      <c r="E561" s="127" t="s">
        <v>189</v>
      </c>
    </row>
    <row r="562" spans="1:5" ht="15" x14ac:dyDescent="0.25">
      <c r="A562" s="126">
        <v>39570</v>
      </c>
      <c r="B562" s="127" t="s">
        <v>194</v>
      </c>
      <c r="C562" s="128" t="s">
        <v>195</v>
      </c>
      <c r="D562" s="129">
        <v>540.99</v>
      </c>
      <c r="E562" s="127" t="s">
        <v>189</v>
      </c>
    </row>
    <row r="563" spans="1:5" ht="15" x14ac:dyDescent="0.25">
      <c r="A563" s="126">
        <v>39570</v>
      </c>
      <c r="B563" s="127" t="s">
        <v>194</v>
      </c>
      <c r="C563" s="128" t="s">
        <v>195</v>
      </c>
      <c r="D563" s="129">
        <v>184.91</v>
      </c>
      <c r="E563" s="127" t="s">
        <v>189</v>
      </c>
    </row>
    <row r="564" spans="1:5" ht="15" x14ac:dyDescent="0.25">
      <c r="A564" s="126">
        <v>39570</v>
      </c>
      <c r="B564" s="127" t="s">
        <v>194</v>
      </c>
      <c r="C564" s="128" t="s">
        <v>195</v>
      </c>
      <c r="D564" s="129">
        <v>621.6</v>
      </c>
      <c r="E564" s="127" t="s">
        <v>189</v>
      </c>
    </row>
    <row r="565" spans="1:5" ht="15" x14ac:dyDescent="0.25">
      <c r="A565" s="126">
        <v>39571</v>
      </c>
      <c r="B565" s="127" t="s">
        <v>192</v>
      </c>
      <c r="C565" s="128" t="s">
        <v>193</v>
      </c>
      <c r="D565" s="129">
        <v>51.96</v>
      </c>
      <c r="E565" s="127" t="s">
        <v>186</v>
      </c>
    </row>
    <row r="566" spans="1:5" ht="15" x14ac:dyDescent="0.25">
      <c r="A566" s="126">
        <v>39571</v>
      </c>
      <c r="B566" s="127" t="s">
        <v>194</v>
      </c>
      <c r="C566" s="128" t="s">
        <v>195</v>
      </c>
      <c r="D566" s="129">
        <v>120.75</v>
      </c>
      <c r="E566" s="127" t="s">
        <v>189</v>
      </c>
    </row>
    <row r="567" spans="1:5" ht="15" x14ac:dyDescent="0.25">
      <c r="A567" s="126">
        <v>39571</v>
      </c>
      <c r="B567" s="127" t="s">
        <v>194</v>
      </c>
      <c r="C567" s="128" t="s">
        <v>195</v>
      </c>
      <c r="D567" s="129">
        <v>141.28</v>
      </c>
      <c r="E567" s="127" t="s">
        <v>189</v>
      </c>
    </row>
    <row r="568" spans="1:5" ht="15" x14ac:dyDescent="0.25">
      <c r="A568" s="126">
        <v>39571</v>
      </c>
      <c r="B568" s="127" t="s">
        <v>194</v>
      </c>
      <c r="C568" s="128" t="s">
        <v>195</v>
      </c>
      <c r="D568" s="129">
        <v>13.79</v>
      </c>
      <c r="E568" s="127" t="s">
        <v>189</v>
      </c>
    </row>
    <row r="569" spans="1:5" ht="15" x14ac:dyDescent="0.25">
      <c r="A569" s="126">
        <v>39571</v>
      </c>
      <c r="B569" s="127" t="s">
        <v>190</v>
      </c>
      <c r="C569" s="128" t="s">
        <v>191</v>
      </c>
      <c r="D569" s="129">
        <v>3593.48</v>
      </c>
      <c r="E569" s="127" t="s">
        <v>186</v>
      </c>
    </row>
    <row r="570" spans="1:5" ht="15" x14ac:dyDescent="0.25">
      <c r="A570" s="126">
        <v>39572</v>
      </c>
      <c r="B570" s="127" t="s">
        <v>192</v>
      </c>
      <c r="C570" s="128" t="s">
        <v>193</v>
      </c>
      <c r="D570" s="129">
        <v>37.42</v>
      </c>
      <c r="E570" s="127" t="s">
        <v>186</v>
      </c>
    </row>
    <row r="571" spans="1:5" ht="15" x14ac:dyDescent="0.25">
      <c r="A571" s="126">
        <v>39572</v>
      </c>
      <c r="B571" s="127" t="s">
        <v>194</v>
      </c>
      <c r="C571" s="128" t="s">
        <v>195</v>
      </c>
      <c r="D571" s="129">
        <v>37.42</v>
      </c>
      <c r="E571" s="127" t="s">
        <v>189</v>
      </c>
    </row>
    <row r="572" spans="1:5" ht="15" x14ac:dyDescent="0.25">
      <c r="A572" s="126">
        <v>39572</v>
      </c>
      <c r="B572" s="127" t="s">
        <v>194</v>
      </c>
      <c r="C572" s="128" t="s">
        <v>195</v>
      </c>
      <c r="D572" s="129">
        <v>72.69</v>
      </c>
      <c r="E572" s="127" t="s">
        <v>189</v>
      </c>
    </row>
    <row r="573" spans="1:5" ht="15" x14ac:dyDescent="0.25">
      <c r="A573" s="126">
        <v>39573</v>
      </c>
      <c r="B573" s="127" t="s">
        <v>184</v>
      </c>
      <c r="C573" s="128" t="s">
        <v>185</v>
      </c>
      <c r="D573" s="129">
        <v>6753.13</v>
      </c>
      <c r="E573" s="127" t="s">
        <v>186</v>
      </c>
    </row>
    <row r="574" spans="1:5" ht="15" x14ac:dyDescent="0.25">
      <c r="A574" s="126">
        <v>39573</v>
      </c>
      <c r="B574" s="127" t="s">
        <v>192</v>
      </c>
      <c r="C574" s="128" t="s">
        <v>193</v>
      </c>
      <c r="D574" s="129">
        <v>46.55</v>
      </c>
      <c r="E574" s="127" t="s">
        <v>186</v>
      </c>
    </row>
    <row r="575" spans="1:5" ht="15" x14ac:dyDescent="0.25">
      <c r="A575" s="126">
        <v>39573</v>
      </c>
      <c r="B575" s="127" t="s">
        <v>194</v>
      </c>
      <c r="C575" s="128" t="s">
        <v>195</v>
      </c>
      <c r="D575" s="129">
        <v>59.49</v>
      </c>
      <c r="E575" s="127" t="s">
        <v>189</v>
      </c>
    </row>
    <row r="576" spans="1:5" ht="15" x14ac:dyDescent="0.25">
      <c r="A576" s="126">
        <v>39573</v>
      </c>
      <c r="B576" s="127" t="s">
        <v>194</v>
      </c>
      <c r="C576" s="128" t="s">
        <v>195</v>
      </c>
      <c r="D576" s="129">
        <v>32.619999999999997</v>
      </c>
      <c r="E576" s="127" t="s">
        <v>189</v>
      </c>
    </row>
    <row r="577" spans="1:5" ht="15" x14ac:dyDescent="0.25">
      <c r="A577" s="126">
        <v>39573</v>
      </c>
      <c r="B577" s="127" t="s">
        <v>194</v>
      </c>
      <c r="C577" s="128" t="s">
        <v>195</v>
      </c>
      <c r="D577" s="129">
        <v>221.91</v>
      </c>
      <c r="E577" s="127" t="s">
        <v>189</v>
      </c>
    </row>
    <row r="578" spans="1:5" ht="15" x14ac:dyDescent="0.25">
      <c r="A578" s="126">
        <v>39574</v>
      </c>
      <c r="B578" s="127" t="s">
        <v>184</v>
      </c>
      <c r="C578" s="128" t="s">
        <v>185</v>
      </c>
      <c r="D578" s="129">
        <v>5468.49</v>
      </c>
      <c r="E578" s="127" t="s">
        <v>189</v>
      </c>
    </row>
    <row r="579" spans="1:5" ht="15" x14ac:dyDescent="0.25">
      <c r="A579" s="126">
        <v>39574</v>
      </c>
      <c r="B579" s="127" t="s">
        <v>192</v>
      </c>
      <c r="C579" s="128" t="s">
        <v>193</v>
      </c>
      <c r="D579" s="129">
        <v>1125.6500000000001</v>
      </c>
      <c r="E579" s="127" t="s">
        <v>186</v>
      </c>
    </row>
    <row r="580" spans="1:5" ht="15" x14ac:dyDescent="0.25">
      <c r="A580" s="126">
        <v>39574</v>
      </c>
      <c r="B580" s="127" t="s">
        <v>207</v>
      </c>
      <c r="C580" s="128" t="s">
        <v>212</v>
      </c>
      <c r="D580" s="129">
        <v>19.66</v>
      </c>
      <c r="E580" s="127" t="s">
        <v>189</v>
      </c>
    </row>
    <row r="581" spans="1:5" ht="15" x14ac:dyDescent="0.25">
      <c r="A581" s="126">
        <v>39574</v>
      </c>
      <c r="B581" s="127" t="s">
        <v>207</v>
      </c>
      <c r="C581" s="128" t="s">
        <v>212</v>
      </c>
      <c r="D581" s="129">
        <v>1.03</v>
      </c>
      <c r="E581" s="127" t="s">
        <v>189</v>
      </c>
    </row>
    <row r="582" spans="1:5" ht="15" x14ac:dyDescent="0.25">
      <c r="A582" s="126">
        <v>39574</v>
      </c>
      <c r="B582" s="127" t="s">
        <v>194</v>
      </c>
      <c r="C582" s="128" t="s">
        <v>195</v>
      </c>
      <c r="D582" s="129">
        <v>77.39</v>
      </c>
      <c r="E582" s="127" t="s">
        <v>189</v>
      </c>
    </row>
    <row r="583" spans="1:5" ht="15" x14ac:dyDescent="0.25">
      <c r="A583" s="126">
        <v>39574</v>
      </c>
      <c r="B583" s="127" t="s">
        <v>200</v>
      </c>
      <c r="C583" s="128" t="s">
        <v>201</v>
      </c>
      <c r="D583" s="129">
        <v>10.49</v>
      </c>
      <c r="E583" s="127" t="s">
        <v>186</v>
      </c>
    </row>
    <row r="584" spans="1:5" ht="15" x14ac:dyDescent="0.25">
      <c r="A584" s="126">
        <v>39574</v>
      </c>
      <c r="B584" s="127" t="s">
        <v>204</v>
      </c>
      <c r="C584" s="128" t="s">
        <v>233</v>
      </c>
      <c r="D584" s="129">
        <v>258.62</v>
      </c>
      <c r="E584" s="127" t="s">
        <v>186</v>
      </c>
    </row>
    <row r="585" spans="1:5" ht="15" x14ac:dyDescent="0.25">
      <c r="A585" s="126">
        <v>39577</v>
      </c>
      <c r="B585" s="127" t="s">
        <v>184</v>
      </c>
      <c r="C585" s="128" t="s">
        <v>185</v>
      </c>
      <c r="D585" s="129">
        <v>0.02</v>
      </c>
      <c r="E585" s="127" t="s">
        <v>189</v>
      </c>
    </row>
    <row r="586" spans="1:5" ht="15" x14ac:dyDescent="0.25">
      <c r="A586" s="126">
        <v>39577</v>
      </c>
      <c r="B586" s="127" t="s">
        <v>194</v>
      </c>
      <c r="C586" s="128" t="s">
        <v>195</v>
      </c>
      <c r="D586" s="129">
        <v>127.41</v>
      </c>
      <c r="E586" s="127" t="s">
        <v>189</v>
      </c>
    </row>
    <row r="587" spans="1:5" ht="15" x14ac:dyDescent="0.25">
      <c r="A587" s="126">
        <v>39577</v>
      </c>
      <c r="B587" s="127" t="s">
        <v>194</v>
      </c>
      <c r="C587" s="128" t="s">
        <v>195</v>
      </c>
      <c r="D587" s="129">
        <v>113.74</v>
      </c>
      <c r="E587" s="127" t="s">
        <v>189</v>
      </c>
    </row>
    <row r="588" spans="1:5" ht="15" x14ac:dyDescent="0.25">
      <c r="A588" s="126">
        <v>39577</v>
      </c>
      <c r="B588" s="127" t="s">
        <v>190</v>
      </c>
      <c r="C588" s="128" t="s">
        <v>191</v>
      </c>
      <c r="D588" s="129">
        <v>266.18</v>
      </c>
      <c r="E588" s="127" t="s">
        <v>186</v>
      </c>
    </row>
    <row r="589" spans="1:5" ht="15" x14ac:dyDescent="0.25">
      <c r="A589" s="126">
        <v>39577</v>
      </c>
      <c r="B589" s="127" t="s">
        <v>190</v>
      </c>
      <c r="C589" s="128" t="s">
        <v>191</v>
      </c>
      <c r="D589" s="129">
        <v>759.13</v>
      </c>
      <c r="E589" s="127" t="s">
        <v>186</v>
      </c>
    </row>
    <row r="590" spans="1:5" ht="15" x14ac:dyDescent="0.25">
      <c r="A590" s="126">
        <v>39578</v>
      </c>
      <c r="B590" s="127" t="s">
        <v>198</v>
      </c>
      <c r="C590" s="128" t="s">
        <v>199</v>
      </c>
      <c r="D590" s="129">
        <v>206.9</v>
      </c>
      <c r="E590" s="127" t="s">
        <v>186</v>
      </c>
    </row>
    <row r="591" spans="1:5" ht="15" x14ac:dyDescent="0.25">
      <c r="A591" s="126">
        <v>39578</v>
      </c>
      <c r="B591" s="127" t="s">
        <v>184</v>
      </c>
      <c r="C591" s="128" t="s">
        <v>185</v>
      </c>
      <c r="D591" s="129">
        <v>20.309999999999999</v>
      </c>
      <c r="E591" s="127" t="s">
        <v>189</v>
      </c>
    </row>
    <row r="592" spans="1:5" ht="15" x14ac:dyDescent="0.25">
      <c r="A592" s="126">
        <v>39578</v>
      </c>
      <c r="B592" s="127" t="s">
        <v>192</v>
      </c>
      <c r="C592" s="128" t="s">
        <v>193</v>
      </c>
      <c r="D592" s="129">
        <v>105.52</v>
      </c>
      <c r="E592" s="127" t="s">
        <v>189</v>
      </c>
    </row>
    <row r="593" spans="1:5" ht="15" x14ac:dyDescent="0.25">
      <c r="A593" s="126">
        <v>39578</v>
      </c>
      <c r="B593" s="127" t="s">
        <v>194</v>
      </c>
      <c r="C593" s="128" t="s">
        <v>195</v>
      </c>
      <c r="D593" s="129">
        <v>522.54999999999995</v>
      </c>
      <c r="E593" s="127" t="s">
        <v>189</v>
      </c>
    </row>
    <row r="594" spans="1:5" ht="15" x14ac:dyDescent="0.25">
      <c r="A594" s="126">
        <v>39578</v>
      </c>
      <c r="B594" s="127" t="s">
        <v>194</v>
      </c>
      <c r="C594" s="128" t="s">
        <v>195</v>
      </c>
      <c r="D594" s="129">
        <v>673.99</v>
      </c>
      <c r="E594" s="127" t="s">
        <v>189</v>
      </c>
    </row>
    <row r="595" spans="1:5" ht="15" x14ac:dyDescent="0.25">
      <c r="A595" s="126">
        <v>39578</v>
      </c>
      <c r="B595" s="127" t="s">
        <v>194</v>
      </c>
      <c r="C595" s="128" t="s">
        <v>195</v>
      </c>
      <c r="D595" s="129">
        <v>66.22</v>
      </c>
      <c r="E595" s="127" t="s">
        <v>189</v>
      </c>
    </row>
    <row r="596" spans="1:5" ht="15" x14ac:dyDescent="0.25">
      <c r="A596" s="126">
        <v>39578</v>
      </c>
      <c r="B596" s="127" t="s">
        <v>190</v>
      </c>
      <c r="C596" s="128" t="s">
        <v>191</v>
      </c>
      <c r="D596" s="129">
        <v>786.43</v>
      </c>
      <c r="E596" s="127" t="s">
        <v>186</v>
      </c>
    </row>
    <row r="597" spans="1:5" ht="15" x14ac:dyDescent="0.25">
      <c r="A597" s="126">
        <v>39579</v>
      </c>
      <c r="B597" s="127" t="s">
        <v>204</v>
      </c>
      <c r="C597" s="128" t="s">
        <v>230</v>
      </c>
      <c r="D597" s="129">
        <v>20.6</v>
      </c>
      <c r="E597" s="127" t="s">
        <v>189</v>
      </c>
    </row>
    <row r="598" spans="1:5" ht="15" x14ac:dyDescent="0.25">
      <c r="A598" s="126">
        <v>39579</v>
      </c>
      <c r="B598" s="127" t="s">
        <v>194</v>
      </c>
      <c r="C598" s="128" t="s">
        <v>195</v>
      </c>
      <c r="D598" s="129">
        <v>2170.77</v>
      </c>
      <c r="E598" s="127" t="s">
        <v>189</v>
      </c>
    </row>
    <row r="599" spans="1:5" ht="15" x14ac:dyDescent="0.25">
      <c r="A599" s="126">
        <v>39579</v>
      </c>
      <c r="B599" s="127" t="s">
        <v>194</v>
      </c>
      <c r="C599" s="128" t="s">
        <v>195</v>
      </c>
      <c r="D599" s="129">
        <v>138.6</v>
      </c>
      <c r="E599" s="127" t="s">
        <v>189</v>
      </c>
    </row>
    <row r="600" spans="1:5" ht="15" x14ac:dyDescent="0.25">
      <c r="A600" s="126">
        <v>39579</v>
      </c>
      <c r="B600" s="127" t="s">
        <v>224</v>
      </c>
      <c r="C600" s="128" t="s">
        <v>225</v>
      </c>
      <c r="D600" s="129">
        <v>20.6</v>
      </c>
      <c r="E600" s="127" t="s">
        <v>186</v>
      </c>
    </row>
    <row r="601" spans="1:5" ht="15" x14ac:dyDescent="0.25">
      <c r="A601" s="126">
        <v>39580</v>
      </c>
      <c r="B601" s="127" t="s">
        <v>184</v>
      </c>
      <c r="C601" s="128" t="s">
        <v>185</v>
      </c>
      <c r="D601" s="129">
        <v>3889.31</v>
      </c>
      <c r="E601" s="127" t="s">
        <v>186</v>
      </c>
    </row>
    <row r="602" spans="1:5" ht="15" x14ac:dyDescent="0.25">
      <c r="A602" s="126">
        <v>39580</v>
      </c>
      <c r="B602" s="127" t="s">
        <v>207</v>
      </c>
      <c r="C602" s="128" t="s">
        <v>212</v>
      </c>
      <c r="D602" s="129">
        <v>1.46</v>
      </c>
      <c r="E602" s="127" t="s">
        <v>189</v>
      </c>
    </row>
    <row r="603" spans="1:5" ht="15" x14ac:dyDescent="0.25">
      <c r="A603" s="126">
        <v>39580</v>
      </c>
      <c r="B603" s="127" t="s">
        <v>194</v>
      </c>
      <c r="C603" s="128" t="s">
        <v>195</v>
      </c>
      <c r="D603" s="129">
        <v>279.13</v>
      </c>
      <c r="E603" s="127" t="s">
        <v>189</v>
      </c>
    </row>
    <row r="604" spans="1:5" ht="15" x14ac:dyDescent="0.25">
      <c r="A604" s="126">
        <v>39580</v>
      </c>
      <c r="B604" s="127" t="s">
        <v>194</v>
      </c>
      <c r="C604" s="128" t="s">
        <v>195</v>
      </c>
      <c r="D604" s="129">
        <v>100.37</v>
      </c>
      <c r="E604" s="127" t="s">
        <v>189</v>
      </c>
    </row>
    <row r="605" spans="1:5" ht="15" x14ac:dyDescent="0.25">
      <c r="A605" s="126">
        <v>39580</v>
      </c>
      <c r="B605" s="127" t="s">
        <v>194</v>
      </c>
      <c r="C605" s="128" t="s">
        <v>195</v>
      </c>
      <c r="D605" s="129">
        <v>153.41999999999999</v>
      </c>
      <c r="E605" s="127" t="s">
        <v>189</v>
      </c>
    </row>
    <row r="606" spans="1:5" ht="15" x14ac:dyDescent="0.25">
      <c r="A606" s="126">
        <v>39580</v>
      </c>
      <c r="B606" s="127" t="s">
        <v>194</v>
      </c>
      <c r="C606" s="128" t="s">
        <v>195</v>
      </c>
      <c r="D606" s="129">
        <v>834.28</v>
      </c>
      <c r="E606" s="127" t="s">
        <v>189</v>
      </c>
    </row>
    <row r="607" spans="1:5" ht="15" x14ac:dyDescent="0.25">
      <c r="A607" s="126">
        <v>39581</v>
      </c>
      <c r="B607" s="127" t="s">
        <v>198</v>
      </c>
      <c r="C607" s="128" t="s">
        <v>199</v>
      </c>
      <c r="D607" s="129">
        <v>144.47999999999999</v>
      </c>
      <c r="E607" s="127" t="s">
        <v>186</v>
      </c>
    </row>
    <row r="608" spans="1:5" ht="15" x14ac:dyDescent="0.25">
      <c r="A608" s="126">
        <v>39581</v>
      </c>
      <c r="B608" s="127" t="s">
        <v>194</v>
      </c>
      <c r="C608" s="128" t="s">
        <v>237</v>
      </c>
      <c r="D608" s="129">
        <v>690</v>
      </c>
      <c r="E608" s="127" t="s">
        <v>186</v>
      </c>
    </row>
    <row r="609" spans="1:5" ht="15" x14ac:dyDescent="0.25">
      <c r="A609" s="126">
        <v>39581</v>
      </c>
      <c r="B609" s="127" t="s">
        <v>184</v>
      </c>
      <c r="C609" s="128" t="s">
        <v>185</v>
      </c>
      <c r="D609" s="129">
        <v>834.48</v>
      </c>
      <c r="E609" s="127" t="s">
        <v>189</v>
      </c>
    </row>
    <row r="610" spans="1:5" ht="15" x14ac:dyDescent="0.25">
      <c r="A610" s="126">
        <v>39581</v>
      </c>
      <c r="B610" s="127" t="s">
        <v>184</v>
      </c>
      <c r="C610" s="128" t="s">
        <v>185</v>
      </c>
      <c r="D610" s="129">
        <v>6106.26</v>
      </c>
      <c r="E610" s="127" t="s">
        <v>189</v>
      </c>
    </row>
    <row r="611" spans="1:5" ht="15" x14ac:dyDescent="0.25">
      <c r="A611" s="126">
        <v>39581</v>
      </c>
      <c r="B611" s="127" t="s">
        <v>192</v>
      </c>
      <c r="C611" s="128" t="s">
        <v>193</v>
      </c>
      <c r="D611" s="129">
        <v>390.94</v>
      </c>
      <c r="E611" s="127" t="s">
        <v>186</v>
      </c>
    </row>
    <row r="612" spans="1:5" ht="15" x14ac:dyDescent="0.25">
      <c r="A612" s="126">
        <v>39581</v>
      </c>
      <c r="B612" s="127" t="s">
        <v>192</v>
      </c>
      <c r="C612" s="128" t="s">
        <v>193</v>
      </c>
      <c r="D612" s="129">
        <v>99.39</v>
      </c>
      <c r="E612" s="127" t="s">
        <v>189</v>
      </c>
    </row>
    <row r="613" spans="1:5" ht="15" x14ac:dyDescent="0.25">
      <c r="A613" s="126">
        <v>39581</v>
      </c>
      <c r="B613" s="127" t="s">
        <v>194</v>
      </c>
      <c r="C613" s="128" t="s">
        <v>195</v>
      </c>
      <c r="D613" s="129">
        <v>223.45</v>
      </c>
      <c r="E613" s="127" t="s">
        <v>189</v>
      </c>
    </row>
    <row r="614" spans="1:5" ht="15" x14ac:dyDescent="0.25">
      <c r="A614" s="126">
        <v>39581</v>
      </c>
      <c r="B614" s="127" t="s">
        <v>194</v>
      </c>
      <c r="C614" s="128" t="s">
        <v>195</v>
      </c>
      <c r="D614" s="129">
        <v>390.94</v>
      </c>
      <c r="E614" s="127" t="s">
        <v>189</v>
      </c>
    </row>
    <row r="615" spans="1:5" ht="15" x14ac:dyDescent="0.25">
      <c r="A615" s="126">
        <v>39581</v>
      </c>
      <c r="B615" s="127" t="s">
        <v>194</v>
      </c>
      <c r="C615" s="128" t="s">
        <v>195</v>
      </c>
      <c r="D615" s="129">
        <v>509.29</v>
      </c>
      <c r="E615" s="127" t="s">
        <v>189</v>
      </c>
    </row>
    <row r="616" spans="1:5" ht="15" x14ac:dyDescent="0.25">
      <c r="A616" s="126">
        <v>39581</v>
      </c>
      <c r="B616" s="127" t="s">
        <v>194</v>
      </c>
      <c r="C616" s="128" t="s">
        <v>195</v>
      </c>
      <c r="D616" s="129">
        <v>253.7</v>
      </c>
      <c r="E616" s="127" t="s">
        <v>189</v>
      </c>
    </row>
    <row r="617" spans="1:5" ht="15" x14ac:dyDescent="0.25">
      <c r="A617" s="126">
        <v>39581</v>
      </c>
      <c r="B617" s="127" t="s">
        <v>194</v>
      </c>
      <c r="C617" s="128" t="s">
        <v>195</v>
      </c>
      <c r="D617" s="129">
        <v>509.29</v>
      </c>
      <c r="E617" s="127" t="s">
        <v>189</v>
      </c>
    </row>
    <row r="618" spans="1:5" ht="15" x14ac:dyDescent="0.25">
      <c r="A618" s="126">
        <v>39581</v>
      </c>
      <c r="B618" s="127" t="s">
        <v>194</v>
      </c>
      <c r="C618" s="128" t="s">
        <v>195</v>
      </c>
      <c r="D618" s="129">
        <v>804.59</v>
      </c>
      <c r="E618" s="127" t="s">
        <v>189</v>
      </c>
    </row>
    <row r="619" spans="1:5" ht="15" x14ac:dyDescent="0.25">
      <c r="A619" s="126">
        <v>39581</v>
      </c>
      <c r="B619" s="127" t="s">
        <v>194</v>
      </c>
      <c r="C619" s="128" t="s">
        <v>195</v>
      </c>
      <c r="D619" s="129">
        <v>1199.82</v>
      </c>
      <c r="E619" s="127" t="s">
        <v>189</v>
      </c>
    </row>
    <row r="620" spans="1:5" ht="15" x14ac:dyDescent="0.25">
      <c r="A620" s="126">
        <v>39582</v>
      </c>
      <c r="B620" s="127" t="s">
        <v>196</v>
      </c>
      <c r="C620" s="128" t="s">
        <v>206</v>
      </c>
      <c r="D620" s="129">
        <v>62.55</v>
      </c>
      <c r="E620" s="127" t="s">
        <v>186</v>
      </c>
    </row>
    <row r="621" spans="1:5" ht="15" x14ac:dyDescent="0.25">
      <c r="A621" s="126">
        <v>39582</v>
      </c>
      <c r="B621" s="127" t="s">
        <v>196</v>
      </c>
      <c r="C621" s="128" t="s">
        <v>206</v>
      </c>
      <c r="D621" s="129">
        <v>26.35</v>
      </c>
      <c r="E621" s="127" t="s">
        <v>186</v>
      </c>
    </row>
    <row r="622" spans="1:5" ht="15" x14ac:dyDescent="0.25">
      <c r="A622" s="126">
        <v>39582</v>
      </c>
      <c r="B622" s="127" t="s">
        <v>196</v>
      </c>
      <c r="C622" s="128" t="s">
        <v>206</v>
      </c>
      <c r="D622" s="129">
        <v>257.12</v>
      </c>
      <c r="E622" s="127" t="s">
        <v>186</v>
      </c>
    </row>
    <row r="623" spans="1:5" ht="15" x14ac:dyDescent="0.25">
      <c r="A623" s="126">
        <v>39582</v>
      </c>
      <c r="B623" s="127" t="s">
        <v>215</v>
      </c>
      <c r="C623" s="128" t="s">
        <v>206</v>
      </c>
      <c r="D623" s="129">
        <v>2090.58</v>
      </c>
      <c r="E623" s="127" t="s">
        <v>189</v>
      </c>
    </row>
    <row r="624" spans="1:5" ht="15" x14ac:dyDescent="0.25">
      <c r="A624" s="126">
        <v>39583</v>
      </c>
      <c r="B624" s="127" t="s">
        <v>194</v>
      </c>
      <c r="C624" s="128" t="s">
        <v>195</v>
      </c>
      <c r="D624" s="129">
        <v>33.11</v>
      </c>
      <c r="E624" s="127" t="s">
        <v>189</v>
      </c>
    </row>
    <row r="625" spans="1:5" ht="15" x14ac:dyDescent="0.25">
      <c r="A625" s="126">
        <v>39584</v>
      </c>
      <c r="B625" s="127" t="s">
        <v>184</v>
      </c>
      <c r="C625" s="128" t="s">
        <v>185</v>
      </c>
      <c r="D625" s="129">
        <v>2153.58</v>
      </c>
      <c r="E625" s="127" t="s">
        <v>189</v>
      </c>
    </row>
    <row r="626" spans="1:5" ht="15" x14ac:dyDescent="0.25">
      <c r="A626" s="126">
        <v>39584</v>
      </c>
      <c r="B626" s="127" t="s">
        <v>194</v>
      </c>
      <c r="C626" s="128" t="s">
        <v>195</v>
      </c>
      <c r="D626" s="129">
        <v>109.53</v>
      </c>
      <c r="E626" s="127" t="s">
        <v>189</v>
      </c>
    </row>
    <row r="627" spans="1:5" ht="15" x14ac:dyDescent="0.25">
      <c r="A627" s="126">
        <v>39584</v>
      </c>
      <c r="B627" s="127" t="s">
        <v>194</v>
      </c>
      <c r="C627" s="128" t="s">
        <v>195</v>
      </c>
      <c r="D627" s="129">
        <v>361.97</v>
      </c>
      <c r="E627" s="127" t="s">
        <v>189</v>
      </c>
    </row>
    <row r="628" spans="1:5" ht="15" x14ac:dyDescent="0.25">
      <c r="A628" s="126">
        <v>39584</v>
      </c>
      <c r="B628" s="127" t="s">
        <v>190</v>
      </c>
      <c r="C628" s="128" t="s">
        <v>191</v>
      </c>
      <c r="D628" s="129">
        <v>558.61</v>
      </c>
      <c r="E628" s="127" t="s">
        <v>186</v>
      </c>
    </row>
    <row r="629" spans="1:5" ht="15" x14ac:dyDescent="0.25">
      <c r="A629" s="126">
        <v>39584</v>
      </c>
      <c r="B629" s="127" t="s">
        <v>190</v>
      </c>
      <c r="C629" s="128" t="s">
        <v>191</v>
      </c>
      <c r="D629" s="129">
        <v>759.13</v>
      </c>
      <c r="E629" s="127" t="s">
        <v>186</v>
      </c>
    </row>
    <row r="630" spans="1:5" ht="15" x14ac:dyDescent="0.25">
      <c r="A630" s="126">
        <v>39584</v>
      </c>
      <c r="B630" s="127" t="s">
        <v>190</v>
      </c>
      <c r="C630" s="128" t="s">
        <v>191</v>
      </c>
      <c r="D630" s="129">
        <v>266.18</v>
      </c>
      <c r="E630" s="127" t="s">
        <v>186</v>
      </c>
    </row>
    <row r="631" spans="1:5" ht="15" x14ac:dyDescent="0.25">
      <c r="A631" s="126">
        <v>39584</v>
      </c>
      <c r="B631" s="127" t="s">
        <v>190</v>
      </c>
      <c r="C631" s="128" t="s">
        <v>191</v>
      </c>
      <c r="D631" s="129">
        <v>8369.36</v>
      </c>
      <c r="E631" s="127" t="s">
        <v>189</v>
      </c>
    </row>
    <row r="632" spans="1:5" ht="15" x14ac:dyDescent="0.25">
      <c r="A632" s="126">
        <v>39585</v>
      </c>
      <c r="B632" s="127" t="s">
        <v>192</v>
      </c>
      <c r="C632" s="128" t="s">
        <v>193</v>
      </c>
      <c r="D632" s="129">
        <v>14862.37</v>
      </c>
      <c r="E632" s="127" t="s">
        <v>189</v>
      </c>
    </row>
    <row r="633" spans="1:5" ht="15" x14ac:dyDescent="0.25">
      <c r="A633" s="126">
        <v>39585</v>
      </c>
      <c r="B633" s="127" t="s">
        <v>192</v>
      </c>
      <c r="C633" s="128" t="s">
        <v>193</v>
      </c>
      <c r="D633" s="129">
        <v>44.83</v>
      </c>
      <c r="E633" s="127" t="s">
        <v>189</v>
      </c>
    </row>
    <row r="634" spans="1:5" ht="15" x14ac:dyDescent="0.25">
      <c r="A634" s="126">
        <v>39585</v>
      </c>
      <c r="B634" s="127" t="s">
        <v>194</v>
      </c>
      <c r="C634" s="128" t="s">
        <v>195</v>
      </c>
      <c r="D634" s="129">
        <v>29.69</v>
      </c>
      <c r="E634" s="127" t="s">
        <v>189</v>
      </c>
    </row>
    <row r="635" spans="1:5" ht="15" x14ac:dyDescent="0.25">
      <c r="A635" s="126">
        <v>39585</v>
      </c>
      <c r="B635" s="127" t="s">
        <v>194</v>
      </c>
      <c r="C635" s="128" t="s">
        <v>195</v>
      </c>
      <c r="D635" s="129">
        <v>78.569999999999993</v>
      </c>
      <c r="E635" s="127" t="s">
        <v>189</v>
      </c>
    </row>
    <row r="636" spans="1:5" ht="15" x14ac:dyDescent="0.25">
      <c r="A636" s="126">
        <v>39585</v>
      </c>
      <c r="B636" s="127" t="s">
        <v>194</v>
      </c>
      <c r="C636" s="128" t="s">
        <v>195</v>
      </c>
      <c r="D636" s="129">
        <v>180.71</v>
      </c>
      <c r="E636" s="127" t="s">
        <v>189</v>
      </c>
    </row>
    <row r="637" spans="1:5" ht="15" x14ac:dyDescent="0.25">
      <c r="A637" s="126">
        <v>39585</v>
      </c>
      <c r="B637" s="127" t="s">
        <v>194</v>
      </c>
      <c r="C637" s="128" t="s">
        <v>195</v>
      </c>
      <c r="D637" s="129">
        <v>180.73</v>
      </c>
      <c r="E637" s="127" t="s">
        <v>189</v>
      </c>
    </row>
    <row r="638" spans="1:5" ht="15" x14ac:dyDescent="0.25">
      <c r="A638" s="126">
        <v>39585</v>
      </c>
      <c r="B638" s="127" t="s">
        <v>194</v>
      </c>
      <c r="C638" s="128" t="s">
        <v>195</v>
      </c>
      <c r="D638" s="129">
        <v>158.31</v>
      </c>
      <c r="E638" s="127" t="s">
        <v>189</v>
      </c>
    </row>
    <row r="639" spans="1:5" ht="15" x14ac:dyDescent="0.25">
      <c r="A639" s="126">
        <v>39585</v>
      </c>
      <c r="B639" s="127" t="s">
        <v>194</v>
      </c>
      <c r="C639" s="128" t="s">
        <v>195</v>
      </c>
      <c r="D639" s="129">
        <v>178.37</v>
      </c>
      <c r="E639" s="127" t="s">
        <v>189</v>
      </c>
    </row>
    <row r="640" spans="1:5" ht="15" x14ac:dyDescent="0.25">
      <c r="A640" s="126">
        <v>39585</v>
      </c>
      <c r="B640" s="127" t="s">
        <v>190</v>
      </c>
      <c r="C640" s="128" t="s">
        <v>191</v>
      </c>
      <c r="D640" s="129">
        <v>4093.14</v>
      </c>
      <c r="E640" s="127" t="s">
        <v>186</v>
      </c>
    </row>
    <row r="641" spans="1:5" ht="15" x14ac:dyDescent="0.25">
      <c r="A641" s="126">
        <v>39585</v>
      </c>
      <c r="B641" s="127" t="s">
        <v>190</v>
      </c>
      <c r="C641" s="128" t="s">
        <v>191</v>
      </c>
      <c r="D641" s="129">
        <v>2638.23</v>
      </c>
      <c r="E641" s="127" t="s">
        <v>186</v>
      </c>
    </row>
    <row r="642" spans="1:5" ht="15" x14ac:dyDescent="0.25">
      <c r="A642" s="126">
        <v>39585</v>
      </c>
      <c r="B642" s="127" t="s">
        <v>190</v>
      </c>
      <c r="C642" s="128" t="s">
        <v>191</v>
      </c>
      <c r="D642" s="129">
        <v>37.93</v>
      </c>
      <c r="E642" s="127" t="s">
        <v>189</v>
      </c>
    </row>
    <row r="643" spans="1:5" ht="15" x14ac:dyDescent="0.25">
      <c r="A643" s="126">
        <v>39585</v>
      </c>
      <c r="B643" s="127" t="s">
        <v>190</v>
      </c>
      <c r="C643" s="128" t="s">
        <v>191</v>
      </c>
      <c r="D643" s="129">
        <v>1475.61</v>
      </c>
      <c r="E643" s="127" t="s">
        <v>189</v>
      </c>
    </row>
    <row r="644" spans="1:5" ht="15" x14ac:dyDescent="0.25">
      <c r="A644" s="126">
        <v>39585</v>
      </c>
      <c r="B644" s="127" t="s">
        <v>196</v>
      </c>
      <c r="C644" s="128" t="s">
        <v>197</v>
      </c>
      <c r="D644" s="129">
        <v>1475.61</v>
      </c>
      <c r="E644" s="127" t="s">
        <v>186</v>
      </c>
    </row>
    <row r="645" spans="1:5" ht="15" x14ac:dyDescent="0.25">
      <c r="A645" s="126">
        <v>39586</v>
      </c>
      <c r="B645" s="127" t="s">
        <v>194</v>
      </c>
      <c r="C645" s="128" t="s">
        <v>195</v>
      </c>
      <c r="D645" s="129">
        <v>402.98</v>
      </c>
      <c r="E645" s="127" t="s">
        <v>189</v>
      </c>
    </row>
    <row r="646" spans="1:5" ht="15" x14ac:dyDescent="0.25">
      <c r="A646" s="126">
        <v>39586</v>
      </c>
      <c r="B646" s="127" t="s">
        <v>194</v>
      </c>
      <c r="C646" s="128" t="s">
        <v>195</v>
      </c>
      <c r="D646" s="129">
        <v>401.46</v>
      </c>
      <c r="E646" s="127" t="s">
        <v>189</v>
      </c>
    </row>
    <row r="647" spans="1:5" ht="15" x14ac:dyDescent="0.25">
      <c r="A647" s="126">
        <v>39586</v>
      </c>
      <c r="B647" s="127" t="s">
        <v>224</v>
      </c>
      <c r="C647" s="128" t="s">
        <v>225</v>
      </c>
      <c r="D647" s="129">
        <v>2.71</v>
      </c>
      <c r="E647" s="127" t="s">
        <v>189</v>
      </c>
    </row>
    <row r="648" spans="1:5" ht="15" x14ac:dyDescent="0.25">
      <c r="A648" s="126">
        <v>39586</v>
      </c>
      <c r="B648" s="127" t="s">
        <v>190</v>
      </c>
      <c r="C648" s="128" t="s">
        <v>191</v>
      </c>
      <c r="D648" s="129">
        <v>1921.5</v>
      </c>
      <c r="E648" s="127" t="s">
        <v>189</v>
      </c>
    </row>
    <row r="649" spans="1:5" ht="15" x14ac:dyDescent="0.25">
      <c r="A649" s="126">
        <v>39586</v>
      </c>
      <c r="B649" s="127" t="s">
        <v>196</v>
      </c>
      <c r="C649" s="128" t="s">
        <v>197</v>
      </c>
      <c r="D649" s="129">
        <v>1272.8</v>
      </c>
      <c r="E649" s="127" t="s">
        <v>186</v>
      </c>
    </row>
    <row r="650" spans="1:5" ht="15" x14ac:dyDescent="0.25">
      <c r="A650" s="126">
        <v>39586</v>
      </c>
      <c r="B650" s="127" t="s">
        <v>196</v>
      </c>
      <c r="C650" s="128" t="s">
        <v>197</v>
      </c>
      <c r="D650" s="129">
        <v>4789.21</v>
      </c>
      <c r="E650" s="127" t="s">
        <v>186</v>
      </c>
    </row>
    <row r="651" spans="1:5" ht="15" x14ac:dyDescent="0.25">
      <c r="A651" s="126">
        <v>39587</v>
      </c>
      <c r="B651" s="127" t="s">
        <v>194</v>
      </c>
      <c r="C651" s="128" t="s">
        <v>237</v>
      </c>
      <c r="D651" s="129">
        <v>0.39</v>
      </c>
      <c r="E651" s="127" t="s">
        <v>189</v>
      </c>
    </row>
    <row r="652" spans="1:5" ht="15" x14ac:dyDescent="0.25">
      <c r="A652" s="126">
        <v>39587</v>
      </c>
      <c r="B652" s="127" t="s">
        <v>194</v>
      </c>
      <c r="C652" s="128" t="s">
        <v>237</v>
      </c>
      <c r="D652" s="129">
        <v>0.85</v>
      </c>
      <c r="E652" s="127" t="s">
        <v>186</v>
      </c>
    </row>
    <row r="653" spans="1:5" ht="15" x14ac:dyDescent="0.25">
      <c r="A653" s="126">
        <v>39587</v>
      </c>
      <c r="B653" s="127" t="s">
        <v>194</v>
      </c>
      <c r="C653" s="128" t="s">
        <v>195</v>
      </c>
      <c r="D653" s="129">
        <v>186.56</v>
      </c>
      <c r="E653" s="127" t="s">
        <v>189</v>
      </c>
    </row>
    <row r="654" spans="1:5" ht="15" x14ac:dyDescent="0.25">
      <c r="A654" s="126">
        <v>39587</v>
      </c>
      <c r="B654" s="127" t="s">
        <v>194</v>
      </c>
      <c r="C654" s="128" t="s">
        <v>195</v>
      </c>
      <c r="D654" s="129">
        <v>235.34</v>
      </c>
      <c r="E654" s="127" t="s">
        <v>189</v>
      </c>
    </row>
    <row r="655" spans="1:5" ht="15" x14ac:dyDescent="0.25">
      <c r="A655" s="126">
        <v>39587</v>
      </c>
      <c r="B655" s="127" t="s">
        <v>194</v>
      </c>
      <c r="C655" s="128" t="s">
        <v>195</v>
      </c>
      <c r="D655" s="129">
        <v>242.5</v>
      </c>
      <c r="E655" s="127" t="s">
        <v>189</v>
      </c>
    </row>
    <row r="656" spans="1:5" ht="15" x14ac:dyDescent="0.25">
      <c r="A656" s="126">
        <v>39587</v>
      </c>
      <c r="B656" s="127" t="s">
        <v>194</v>
      </c>
      <c r="C656" s="128" t="s">
        <v>195</v>
      </c>
      <c r="D656" s="129">
        <v>503.56</v>
      </c>
      <c r="E656" s="127" t="s">
        <v>189</v>
      </c>
    </row>
    <row r="657" spans="1:5" ht="15" x14ac:dyDescent="0.25">
      <c r="A657" s="126">
        <v>39587</v>
      </c>
      <c r="B657" s="127" t="s">
        <v>194</v>
      </c>
      <c r="C657" s="128" t="s">
        <v>195</v>
      </c>
      <c r="D657" s="129">
        <v>834.28</v>
      </c>
      <c r="E657" s="127" t="s">
        <v>189</v>
      </c>
    </row>
    <row r="658" spans="1:5" ht="15" x14ac:dyDescent="0.25">
      <c r="A658" s="126">
        <v>39587</v>
      </c>
      <c r="B658" s="127" t="s">
        <v>190</v>
      </c>
      <c r="C658" s="128" t="s">
        <v>191</v>
      </c>
      <c r="D658" s="129">
        <v>558.63</v>
      </c>
      <c r="E658" s="127" t="s">
        <v>186</v>
      </c>
    </row>
    <row r="659" spans="1:5" ht="15" x14ac:dyDescent="0.25">
      <c r="A659" s="126">
        <v>39587</v>
      </c>
      <c r="B659" s="127" t="s">
        <v>190</v>
      </c>
      <c r="C659" s="128" t="s">
        <v>191</v>
      </c>
      <c r="D659" s="129">
        <v>6060.03</v>
      </c>
      <c r="E659" s="127" t="s">
        <v>186</v>
      </c>
    </row>
    <row r="660" spans="1:5" ht="15" x14ac:dyDescent="0.25">
      <c r="A660" s="126">
        <v>39587</v>
      </c>
      <c r="B660" s="127" t="s">
        <v>196</v>
      </c>
      <c r="C660" s="128" t="s">
        <v>197</v>
      </c>
      <c r="D660" s="129">
        <v>9873.24</v>
      </c>
      <c r="E660" s="127" t="s">
        <v>186</v>
      </c>
    </row>
    <row r="661" spans="1:5" ht="15" x14ac:dyDescent="0.25">
      <c r="A661" s="126">
        <v>39588</v>
      </c>
      <c r="B661" s="127" t="s">
        <v>184</v>
      </c>
      <c r="C661" s="128" t="s">
        <v>185</v>
      </c>
      <c r="D661" s="129">
        <v>305.69</v>
      </c>
      <c r="E661" s="127" t="s">
        <v>189</v>
      </c>
    </row>
    <row r="662" spans="1:5" ht="15" x14ac:dyDescent="0.25">
      <c r="A662" s="126">
        <v>39588</v>
      </c>
      <c r="B662" s="127" t="s">
        <v>192</v>
      </c>
      <c r="C662" s="128" t="s">
        <v>193</v>
      </c>
      <c r="D662" s="129">
        <v>41.71</v>
      </c>
      <c r="E662" s="127" t="s">
        <v>186</v>
      </c>
    </row>
    <row r="663" spans="1:5" ht="15" x14ac:dyDescent="0.25">
      <c r="A663" s="126">
        <v>39588</v>
      </c>
      <c r="B663" s="127" t="s">
        <v>194</v>
      </c>
      <c r="C663" s="128" t="s">
        <v>195</v>
      </c>
      <c r="D663" s="129">
        <v>48.07</v>
      </c>
      <c r="E663" s="127" t="s">
        <v>189</v>
      </c>
    </row>
    <row r="664" spans="1:5" ht="15" x14ac:dyDescent="0.25">
      <c r="A664" s="126">
        <v>39588</v>
      </c>
      <c r="B664" s="127" t="s">
        <v>194</v>
      </c>
      <c r="C664" s="128" t="s">
        <v>195</v>
      </c>
      <c r="D664" s="129">
        <v>205.46</v>
      </c>
      <c r="E664" s="127" t="s">
        <v>189</v>
      </c>
    </row>
    <row r="665" spans="1:5" ht="15" x14ac:dyDescent="0.25">
      <c r="A665" s="126">
        <v>39588</v>
      </c>
      <c r="B665" s="127" t="s">
        <v>194</v>
      </c>
      <c r="C665" s="128" t="s">
        <v>195</v>
      </c>
      <c r="D665" s="129">
        <v>233.74</v>
      </c>
      <c r="E665" s="127" t="s">
        <v>189</v>
      </c>
    </row>
    <row r="666" spans="1:5" ht="15" x14ac:dyDescent="0.25">
      <c r="A666" s="126">
        <v>39588</v>
      </c>
      <c r="B666" s="127" t="s">
        <v>194</v>
      </c>
      <c r="C666" s="128" t="s">
        <v>195</v>
      </c>
      <c r="D666" s="129">
        <v>668.02</v>
      </c>
      <c r="E666" s="127" t="s">
        <v>189</v>
      </c>
    </row>
    <row r="667" spans="1:5" ht="15" x14ac:dyDescent="0.25">
      <c r="A667" s="126">
        <v>39588</v>
      </c>
      <c r="B667" s="127" t="s">
        <v>190</v>
      </c>
      <c r="C667" s="128" t="s">
        <v>191</v>
      </c>
      <c r="D667" s="129">
        <v>2269.9</v>
      </c>
      <c r="E667" s="127" t="s">
        <v>189</v>
      </c>
    </row>
    <row r="668" spans="1:5" ht="15" x14ac:dyDescent="0.25">
      <c r="A668" s="126">
        <v>39588</v>
      </c>
      <c r="B668" s="127" t="s">
        <v>196</v>
      </c>
      <c r="C668" s="128" t="s">
        <v>197</v>
      </c>
      <c r="D668" s="129">
        <v>7201.52</v>
      </c>
      <c r="E668" s="127" t="s">
        <v>186</v>
      </c>
    </row>
    <row r="669" spans="1:5" ht="15" x14ac:dyDescent="0.25">
      <c r="A669" s="126">
        <v>39588</v>
      </c>
      <c r="B669" s="127" t="s">
        <v>196</v>
      </c>
      <c r="C669" s="128" t="s">
        <v>197</v>
      </c>
      <c r="D669" s="129">
        <v>3107.28</v>
      </c>
      <c r="E669" s="127" t="s">
        <v>186</v>
      </c>
    </row>
    <row r="670" spans="1:5" ht="15" x14ac:dyDescent="0.25">
      <c r="A670" s="126">
        <v>39590</v>
      </c>
      <c r="B670" s="127" t="s">
        <v>207</v>
      </c>
      <c r="C670" s="128" t="s">
        <v>212</v>
      </c>
      <c r="D670" s="129">
        <v>6.62</v>
      </c>
      <c r="E670" s="127" t="s">
        <v>189</v>
      </c>
    </row>
    <row r="671" spans="1:5" ht="15" x14ac:dyDescent="0.25">
      <c r="A671" s="126">
        <v>39591</v>
      </c>
      <c r="B671" s="127" t="s">
        <v>194</v>
      </c>
      <c r="C671" s="128" t="s">
        <v>195</v>
      </c>
      <c r="D671" s="129">
        <v>27.77</v>
      </c>
      <c r="E671" s="127" t="s">
        <v>189</v>
      </c>
    </row>
    <row r="672" spans="1:5" ht="15" x14ac:dyDescent="0.25">
      <c r="A672" s="126">
        <v>39591</v>
      </c>
      <c r="B672" s="127" t="s">
        <v>190</v>
      </c>
      <c r="C672" s="128" t="s">
        <v>191</v>
      </c>
      <c r="D672" s="129">
        <v>10293.6</v>
      </c>
      <c r="E672" s="127" t="s">
        <v>186</v>
      </c>
    </row>
    <row r="673" spans="1:5" ht="15" x14ac:dyDescent="0.25">
      <c r="A673" s="126">
        <v>39591</v>
      </c>
      <c r="B673" s="127" t="s">
        <v>190</v>
      </c>
      <c r="C673" s="128" t="s">
        <v>191</v>
      </c>
      <c r="D673" s="129">
        <v>2901.16</v>
      </c>
      <c r="E673" s="127" t="s">
        <v>186</v>
      </c>
    </row>
    <row r="674" spans="1:5" ht="15" x14ac:dyDescent="0.25">
      <c r="A674" s="126">
        <v>39592</v>
      </c>
      <c r="B674" s="127" t="s">
        <v>184</v>
      </c>
      <c r="C674" s="128" t="s">
        <v>185</v>
      </c>
      <c r="D674" s="129">
        <v>76.66</v>
      </c>
      <c r="E674" s="127" t="s">
        <v>189</v>
      </c>
    </row>
    <row r="675" spans="1:5" ht="15" x14ac:dyDescent="0.25">
      <c r="A675" s="126">
        <v>39592</v>
      </c>
      <c r="B675" s="127" t="s">
        <v>184</v>
      </c>
      <c r="C675" s="128" t="s">
        <v>185</v>
      </c>
      <c r="D675" s="129">
        <v>9104.4500000000007</v>
      </c>
      <c r="E675" s="127" t="s">
        <v>186</v>
      </c>
    </row>
    <row r="676" spans="1:5" ht="15" x14ac:dyDescent="0.25">
      <c r="A676" s="126">
        <v>39592</v>
      </c>
      <c r="B676" s="127" t="s">
        <v>194</v>
      </c>
      <c r="C676" s="128" t="s">
        <v>195</v>
      </c>
      <c r="D676" s="129">
        <v>411.22</v>
      </c>
      <c r="E676" s="127" t="s">
        <v>189</v>
      </c>
    </row>
    <row r="677" spans="1:5" ht="15" x14ac:dyDescent="0.25">
      <c r="A677" s="126">
        <v>39592</v>
      </c>
      <c r="B677" s="127" t="s">
        <v>194</v>
      </c>
      <c r="C677" s="128" t="s">
        <v>195</v>
      </c>
      <c r="D677" s="129">
        <v>522.54999999999995</v>
      </c>
      <c r="E677" s="127" t="s">
        <v>189</v>
      </c>
    </row>
    <row r="678" spans="1:5" ht="15" x14ac:dyDescent="0.25">
      <c r="A678" s="126">
        <v>39592</v>
      </c>
      <c r="B678" s="127" t="s">
        <v>194</v>
      </c>
      <c r="C678" s="128" t="s">
        <v>195</v>
      </c>
      <c r="D678" s="129">
        <v>574.6</v>
      </c>
      <c r="E678" s="127" t="s">
        <v>189</v>
      </c>
    </row>
    <row r="679" spans="1:5" ht="15" x14ac:dyDescent="0.25">
      <c r="A679" s="126">
        <v>39592</v>
      </c>
      <c r="B679" s="127" t="s">
        <v>194</v>
      </c>
      <c r="C679" s="128" t="s">
        <v>195</v>
      </c>
      <c r="D679" s="129">
        <v>1299.68</v>
      </c>
      <c r="E679" s="127" t="s">
        <v>189</v>
      </c>
    </row>
    <row r="680" spans="1:5" ht="15" x14ac:dyDescent="0.25">
      <c r="A680" s="126">
        <v>39592</v>
      </c>
      <c r="B680" s="127" t="s">
        <v>187</v>
      </c>
      <c r="C680" s="128" t="s">
        <v>188</v>
      </c>
      <c r="D680" s="129">
        <v>76.66</v>
      </c>
      <c r="E680" s="127" t="s">
        <v>186</v>
      </c>
    </row>
    <row r="681" spans="1:5" ht="15" x14ac:dyDescent="0.25">
      <c r="A681" s="126">
        <v>39593</v>
      </c>
      <c r="B681" s="127" t="s">
        <v>184</v>
      </c>
      <c r="C681" s="128" t="s">
        <v>185</v>
      </c>
      <c r="D681" s="129">
        <v>19.989999999999998</v>
      </c>
      <c r="E681" s="127" t="s">
        <v>186</v>
      </c>
    </row>
    <row r="682" spans="1:5" ht="15" x14ac:dyDescent="0.25">
      <c r="A682" s="126">
        <v>39593</v>
      </c>
      <c r="B682" s="127" t="s">
        <v>184</v>
      </c>
      <c r="C682" s="128" t="s">
        <v>185</v>
      </c>
      <c r="D682" s="129">
        <v>3803.1</v>
      </c>
      <c r="E682" s="127" t="s">
        <v>186</v>
      </c>
    </row>
    <row r="683" spans="1:5" ht="15" x14ac:dyDescent="0.25">
      <c r="A683" s="126">
        <v>39593</v>
      </c>
      <c r="B683" s="127" t="s">
        <v>192</v>
      </c>
      <c r="C683" s="128" t="s">
        <v>193</v>
      </c>
      <c r="D683" s="129">
        <v>64.09</v>
      </c>
      <c r="E683" s="127" t="s">
        <v>186</v>
      </c>
    </row>
    <row r="684" spans="1:5" ht="15" x14ac:dyDescent="0.25">
      <c r="A684" s="126">
        <v>39593</v>
      </c>
      <c r="B684" s="127" t="s">
        <v>207</v>
      </c>
      <c r="C684" s="128" t="s">
        <v>212</v>
      </c>
      <c r="D684" s="129">
        <v>19.23</v>
      </c>
      <c r="E684" s="127" t="s">
        <v>186</v>
      </c>
    </row>
    <row r="685" spans="1:5" ht="15" x14ac:dyDescent="0.25">
      <c r="A685" s="126">
        <v>39593</v>
      </c>
      <c r="B685" s="127" t="s">
        <v>194</v>
      </c>
      <c r="C685" s="128" t="s">
        <v>195</v>
      </c>
      <c r="D685" s="129">
        <v>402.98</v>
      </c>
      <c r="E685" s="127" t="s">
        <v>189</v>
      </c>
    </row>
    <row r="686" spans="1:5" ht="15" x14ac:dyDescent="0.25">
      <c r="A686" s="126">
        <v>39593</v>
      </c>
      <c r="B686" s="127" t="s">
        <v>194</v>
      </c>
      <c r="C686" s="128" t="s">
        <v>195</v>
      </c>
      <c r="D686" s="129">
        <v>172.77</v>
      </c>
      <c r="E686" s="127" t="s">
        <v>189</v>
      </c>
    </row>
    <row r="687" spans="1:5" ht="15" x14ac:dyDescent="0.25">
      <c r="A687" s="126">
        <v>39593</v>
      </c>
      <c r="B687" s="127" t="s">
        <v>194</v>
      </c>
      <c r="C687" s="128" t="s">
        <v>195</v>
      </c>
      <c r="D687" s="129">
        <v>1107.43</v>
      </c>
      <c r="E687" s="127" t="s">
        <v>189</v>
      </c>
    </row>
    <row r="688" spans="1:5" ht="15" x14ac:dyDescent="0.25">
      <c r="A688" s="126">
        <v>39594</v>
      </c>
      <c r="B688" s="127" t="s">
        <v>184</v>
      </c>
      <c r="C688" s="128" t="s">
        <v>185</v>
      </c>
      <c r="D688" s="129">
        <v>2676.46</v>
      </c>
      <c r="E688" s="127" t="s">
        <v>189</v>
      </c>
    </row>
    <row r="689" spans="1:5" ht="15" x14ac:dyDescent="0.25">
      <c r="A689" s="126">
        <v>39594</v>
      </c>
      <c r="B689" s="127" t="s">
        <v>184</v>
      </c>
      <c r="C689" s="128" t="s">
        <v>185</v>
      </c>
      <c r="D689" s="129">
        <v>39.659999999999997</v>
      </c>
      <c r="E689" s="127" t="s">
        <v>189</v>
      </c>
    </row>
    <row r="690" spans="1:5" ht="15" x14ac:dyDescent="0.25">
      <c r="A690" s="126">
        <v>39594</v>
      </c>
      <c r="B690" s="127" t="s">
        <v>194</v>
      </c>
      <c r="C690" s="128" t="s">
        <v>195</v>
      </c>
      <c r="D690" s="129">
        <v>540.99</v>
      </c>
      <c r="E690" s="127" t="s">
        <v>189</v>
      </c>
    </row>
    <row r="691" spans="1:5" ht="15" x14ac:dyDescent="0.25">
      <c r="A691" s="126">
        <v>39594</v>
      </c>
      <c r="B691" s="127" t="s">
        <v>190</v>
      </c>
      <c r="C691" s="128" t="s">
        <v>191</v>
      </c>
      <c r="D691" s="129">
        <v>3778.67</v>
      </c>
      <c r="E691" s="127" t="s">
        <v>189</v>
      </c>
    </row>
    <row r="692" spans="1:5" ht="15" x14ac:dyDescent="0.25">
      <c r="A692" s="126">
        <v>39595</v>
      </c>
      <c r="B692" s="127" t="s">
        <v>192</v>
      </c>
      <c r="C692" s="128" t="s">
        <v>193</v>
      </c>
      <c r="D692" s="129">
        <v>73.64</v>
      </c>
      <c r="E692" s="127" t="s">
        <v>186</v>
      </c>
    </row>
    <row r="693" spans="1:5" ht="15" x14ac:dyDescent="0.25">
      <c r="A693" s="126">
        <v>39595</v>
      </c>
      <c r="B693" s="127" t="s">
        <v>192</v>
      </c>
      <c r="C693" s="128" t="s">
        <v>193</v>
      </c>
      <c r="D693" s="129">
        <v>64.05</v>
      </c>
      <c r="E693" s="127" t="s">
        <v>186</v>
      </c>
    </row>
    <row r="694" spans="1:5" ht="15" x14ac:dyDescent="0.25">
      <c r="A694" s="126">
        <v>39595</v>
      </c>
      <c r="B694" s="127" t="s">
        <v>207</v>
      </c>
      <c r="C694" s="128" t="s">
        <v>212</v>
      </c>
      <c r="D694" s="129">
        <v>8.2799999999999994</v>
      </c>
      <c r="E694" s="127" t="s">
        <v>186</v>
      </c>
    </row>
    <row r="695" spans="1:5" ht="15" x14ac:dyDescent="0.25">
      <c r="A695" s="126">
        <v>39595</v>
      </c>
      <c r="B695" s="127" t="s">
        <v>194</v>
      </c>
      <c r="C695" s="128" t="s">
        <v>195</v>
      </c>
      <c r="D695" s="129">
        <v>64.05</v>
      </c>
      <c r="E695" s="127" t="s">
        <v>189</v>
      </c>
    </row>
    <row r="696" spans="1:5" ht="15" x14ac:dyDescent="0.25">
      <c r="A696" s="126">
        <v>39595</v>
      </c>
      <c r="B696" s="127" t="s">
        <v>194</v>
      </c>
      <c r="C696" s="128" t="s">
        <v>195</v>
      </c>
      <c r="D696" s="129">
        <v>354.97</v>
      </c>
      <c r="E696" s="127" t="s">
        <v>189</v>
      </c>
    </row>
    <row r="697" spans="1:5" ht="15" x14ac:dyDescent="0.25">
      <c r="A697" s="126">
        <v>39595</v>
      </c>
      <c r="B697" s="127" t="s">
        <v>194</v>
      </c>
      <c r="C697" s="128" t="s">
        <v>195</v>
      </c>
      <c r="D697" s="129">
        <v>441.51</v>
      </c>
      <c r="E697" s="127" t="s">
        <v>189</v>
      </c>
    </row>
    <row r="698" spans="1:5" ht="15" x14ac:dyDescent="0.25">
      <c r="A698" s="126">
        <v>39595</v>
      </c>
      <c r="B698" s="127" t="s">
        <v>190</v>
      </c>
      <c r="C698" s="128" t="s">
        <v>191</v>
      </c>
      <c r="D698" s="129">
        <v>2075.0300000000002</v>
      </c>
      <c r="E698" s="127" t="s">
        <v>186</v>
      </c>
    </row>
    <row r="699" spans="1:5" ht="15" x14ac:dyDescent="0.25">
      <c r="A699" s="126">
        <v>39595</v>
      </c>
      <c r="B699" s="127" t="s">
        <v>190</v>
      </c>
      <c r="C699" s="128" t="s">
        <v>191</v>
      </c>
      <c r="D699" s="129">
        <v>2901.16</v>
      </c>
      <c r="E699" s="127" t="s">
        <v>186</v>
      </c>
    </row>
    <row r="700" spans="1:5" ht="15" x14ac:dyDescent="0.25">
      <c r="A700" s="126">
        <v>39595</v>
      </c>
      <c r="B700" s="127" t="s">
        <v>196</v>
      </c>
      <c r="C700" s="128" t="s">
        <v>197</v>
      </c>
      <c r="D700" s="129">
        <v>3064.84</v>
      </c>
      <c r="E700" s="127" t="s">
        <v>186</v>
      </c>
    </row>
    <row r="701" spans="1:5" ht="15" x14ac:dyDescent="0.25">
      <c r="A701" s="126">
        <v>39595</v>
      </c>
      <c r="B701" s="127" t="s">
        <v>190</v>
      </c>
      <c r="C701" s="128" t="s">
        <v>211</v>
      </c>
      <c r="D701" s="129">
        <v>276.20999999999998</v>
      </c>
      <c r="E701" s="127" t="s">
        <v>186</v>
      </c>
    </row>
    <row r="702" spans="1:5" ht="15" x14ac:dyDescent="0.25">
      <c r="A702" s="126">
        <v>39598</v>
      </c>
      <c r="B702" s="127" t="s">
        <v>194</v>
      </c>
      <c r="C702" s="128" t="s">
        <v>237</v>
      </c>
      <c r="D702" s="129">
        <v>7.76</v>
      </c>
      <c r="E702" s="127" t="s">
        <v>189</v>
      </c>
    </row>
    <row r="703" spans="1:5" ht="15" x14ac:dyDescent="0.25">
      <c r="A703" s="126">
        <v>39598</v>
      </c>
      <c r="B703" s="127" t="s">
        <v>207</v>
      </c>
      <c r="C703" s="128" t="s">
        <v>208</v>
      </c>
      <c r="D703" s="129">
        <v>24.61</v>
      </c>
      <c r="E703" s="127" t="s">
        <v>186</v>
      </c>
    </row>
    <row r="704" spans="1:5" ht="15" x14ac:dyDescent="0.25">
      <c r="A704" s="126">
        <v>39598</v>
      </c>
      <c r="B704" s="127" t="s">
        <v>184</v>
      </c>
      <c r="C704" s="128" t="s">
        <v>185</v>
      </c>
      <c r="D704" s="129">
        <v>26.83</v>
      </c>
      <c r="E704" s="127" t="s">
        <v>186</v>
      </c>
    </row>
    <row r="705" spans="1:5" ht="15" x14ac:dyDescent="0.25">
      <c r="A705" s="126">
        <v>39598</v>
      </c>
      <c r="B705" s="127" t="s">
        <v>194</v>
      </c>
      <c r="C705" s="128" t="s">
        <v>195</v>
      </c>
      <c r="D705" s="129">
        <v>33.11</v>
      </c>
      <c r="E705" s="127" t="s">
        <v>189</v>
      </c>
    </row>
    <row r="706" spans="1:5" ht="15" x14ac:dyDescent="0.25">
      <c r="A706" s="126">
        <v>39598</v>
      </c>
      <c r="B706" s="127" t="s">
        <v>194</v>
      </c>
      <c r="C706" s="128" t="s">
        <v>195</v>
      </c>
      <c r="D706" s="129">
        <v>26.83</v>
      </c>
      <c r="E706" s="127" t="s">
        <v>189</v>
      </c>
    </row>
    <row r="707" spans="1:5" ht="15" x14ac:dyDescent="0.25">
      <c r="A707" s="126">
        <v>39598</v>
      </c>
      <c r="B707" s="127" t="s">
        <v>194</v>
      </c>
      <c r="C707" s="128" t="s">
        <v>195</v>
      </c>
      <c r="D707" s="129">
        <v>149.97</v>
      </c>
      <c r="E707" s="127" t="s">
        <v>189</v>
      </c>
    </row>
    <row r="708" spans="1:5" ht="15" x14ac:dyDescent="0.25">
      <c r="A708" s="126">
        <v>39598</v>
      </c>
      <c r="B708" s="127" t="s">
        <v>194</v>
      </c>
      <c r="C708" s="128" t="s">
        <v>195</v>
      </c>
      <c r="D708" s="129">
        <v>388.35</v>
      </c>
      <c r="E708" s="127" t="s">
        <v>189</v>
      </c>
    </row>
    <row r="709" spans="1:5" ht="15" x14ac:dyDescent="0.25">
      <c r="A709" s="126">
        <v>39598</v>
      </c>
      <c r="B709" s="127" t="s">
        <v>194</v>
      </c>
      <c r="C709" s="128" t="s">
        <v>195</v>
      </c>
      <c r="D709" s="129">
        <v>1212.07</v>
      </c>
      <c r="E709" s="127" t="s">
        <v>189</v>
      </c>
    </row>
    <row r="710" spans="1:5" ht="15" x14ac:dyDescent="0.25">
      <c r="A710" s="126">
        <v>39598</v>
      </c>
      <c r="B710" s="127" t="s">
        <v>194</v>
      </c>
      <c r="C710" s="128" t="s">
        <v>195</v>
      </c>
      <c r="D710" s="129">
        <v>337.3</v>
      </c>
      <c r="E710" s="127" t="s">
        <v>189</v>
      </c>
    </row>
    <row r="711" spans="1:5" ht="15" x14ac:dyDescent="0.25">
      <c r="A711" s="126">
        <v>39598</v>
      </c>
      <c r="B711" s="127" t="s">
        <v>194</v>
      </c>
      <c r="C711" s="128" t="s">
        <v>195</v>
      </c>
      <c r="D711" s="129">
        <v>460.17</v>
      </c>
      <c r="E711" s="127" t="s">
        <v>189</v>
      </c>
    </row>
    <row r="712" spans="1:5" ht="15" x14ac:dyDescent="0.25">
      <c r="A712" s="126">
        <v>39598</v>
      </c>
      <c r="B712" s="127" t="s">
        <v>194</v>
      </c>
      <c r="C712" s="128" t="s">
        <v>195</v>
      </c>
      <c r="D712" s="129">
        <v>88034.05</v>
      </c>
      <c r="E712" s="127" t="s">
        <v>186</v>
      </c>
    </row>
    <row r="713" spans="1:5" ht="15" x14ac:dyDescent="0.25">
      <c r="A713" s="126">
        <v>39598</v>
      </c>
      <c r="B713" s="127" t="s">
        <v>194</v>
      </c>
      <c r="C713" s="128" t="s">
        <v>195</v>
      </c>
      <c r="D713" s="129">
        <v>22511.32</v>
      </c>
      <c r="E713" s="127" t="s">
        <v>186</v>
      </c>
    </row>
    <row r="714" spans="1:5" ht="15" x14ac:dyDescent="0.25">
      <c r="A714" s="126">
        <v>39598</v>
      </c>
      <c r="B714" s="127" t="s">
        <v>218</v>
      </c>
      <c r="C714" s="128" t="s">
        <v>219</v>
      </c>
      <c r="D714" s="129">
        <v>9.5299999999999994</v>
      </c>
      <c r="E714" s="127" t="s">
        <v>189</v>
      </c>
    </row>
    <row r="715" spans="1:5" ht="15" x14ac:dyDescent="0.25">
      <c r="A715" s="126">
        <v>39598</v>
      </c>
      <c r="B715" s="127" t="s">
        <v>190</v>
      </c>
      <c r="C715" s="128" t="s">
        <v>191</v>
      </c>
      <c r="D715" s="129">
        <v>6315.08</v>
      </c>
      <c r="E715" s="127" t="s">
        <v>186</v>
      </c>
    </row>
    <row r="716" spans="1:5" ht="15" x14ac:dyDescent="0.25">
      <c r="A716" s="126">
        <v>39598</v>
      </c>
      <c r="B716" s="127" t="s">
        <v>194</v>
      </c>
      <c r="C716" s="128" t="s">
        <v>222</v>
      </c>
      <c r="D716" s="129">
        <v>307.83999999999997</v>
      </c>
      <c r="E716" s="127" t="s">
        <v>186</v>
      </c>
    </row>
    <row r="717" spans="1:5" ht="15" x14ac:dyDescent="0.25">
      <c r="A717" s="126">
        <v>39598</v>
      </c>
      <c r="B717" s="127" t="s">
        <v>215</v>
      </c>
      <c r="C717" s="128" t="s">
        <v>206</v>
      </c>
      <c r="D717" s="129">
        <v>2666.92</v>
      </c>
      <c r="E717" s="127" t="s">
        <v>186</v>
      </c>
    </row>
    <row r="718" spans="1:5" ht="15" x14ac:dyDescent="0.25">
      <c r="A718" s="126">
        <v>39598</v>
      </c>
      <c r="B718" s="127" t="s">
        <v>238</v>
      </c>
      <c r="C718" s="128" t="s">
        <v>239</v>
      </c>
      <c r="D718" s="129">
        <v>4.3</v>
      </c>
      <c r="E718" s="127" t="s">
        <v>186</v>
      </c>
    </row>
    <row r="719" spans="1:5" ht="15" x14ac:dyDescent="0.25">
      <c r="A719" s="126">
        <v>39598</v>
      </c>
      <c r="B719" s="127" t="s">
        <v>226</v>
      </c>
      <c r="C719" s="128" t="s">
        <v>227</v>
      </c>
      <c r="D719" s="129">
        <v>6.96</v>
      </c>
      <c r="E719" s="127" t="s">
        <v>189</v>
      </c>
    </row>
    <row r="720" spans="1:5" ht="15" x14ac:dyDescent="0.25">
      <c r="A720" s="126">
        <v>39598</v>
      </c>
      <c r="B720" s="127" t="s">
        <v>196</v>
      </c>
      <c r="C720" s="128" t="s">
        <v>197</v>
      </c>
      <c r="D720" s="129">
        <v>2209.33</v>
      </c>
      <c r="E720" s="127" t="s">
        <v>189</v>
      </c>
    </row>
    <row r="721" spans="1:5" ht="15" x14ac:dyDescent="0.25">
      <c r="A721" s="126">
        <v>39598</v>
      </c>
      <c r="B721" s="127" t="s">
        <v>190</v>
      </c>
      <c r="C721" s="128" t="s">
        <v>211</v>
      </c>
      <c r="D721" s="129">
        <v>1962.07</v>
      </c>
      <c r="E721" s="127" t="s">
        <v>189</v>
      </c>
    </row>
    <row r="722" spans="1:5" ht="15" x14ac:dyDescent="0.25">
      <c r="A722" s="126">
        <v>39598</v>
      </c>
      <c r="B722" s="127" t="s">
        <v>190</v>
      </c>
      <c r="C722" s="128" t="s">
        <v>211</v>
      </c>
      <c r="D722" s="129">
        <v>1.3</v>
      </c>
      <c r="E722" s="127" t="s">
        <v>189</v>
      </c>
    </row>
    <row r="723" spans="1:5" ht="15" x14ac:dyDescent="0.25">
      <c r="A723" s="126">
        <v>39599</v>
      </c>
      <c r="B723" s="127" t="s">
        <v>184</v>
      </c>
      <c r="C723" s="128" t="s">
        <v>185</v>
      </c>
      <c r="D723" s="129">
        <v>19.72</v>
      </c>
      <c r="E723" s="127" t="s">
        <v>189</v>
      </c>
    </row>
    <row r="724" spans="1:5" ht="15" x14ac:dyDescent="0.25">
      <c r="A724" s="126">
        <v>39599</v>
      </c>
      <c r="B724" s="127" t="s">
        <v>192</v>
      </c>
      <c r="C724" s="128" t="s">
        <v>193</v>
      </c>
      <c r="D724" s="129">
        <v>23.73</v>
      </c>
      <c r="E724" s="127" t="s">
        <v>186</v>
      </c>
    </row>
    <row r="725" spans="1:5" ht="15" x14ac:dyDescent="0.25">
      <c r="A725" s="126">
        <v>39599</v>
      </c>
      <c r="B725" s="127" t="s">
        <v>207</v>
      </c>
      <c r="C725" s="128" t="s">
        <v>212</v>
      </c>
      <c r="D725" s="129">
        <v>49.15</v>
      </c>
      <c r="E725" s="127" t="s">
        <v>189</v>
      </c>
    </row>
    <row r="726" spans="1:5" ht="15" x14ac:dyDescent="0.25">
      <c r="A726" s="126">
        <v>39599</v>
      </c>
      <c r="B726" s="127" t="s">
        <v>202</v>
      </c>
      <c r="C726" s="128" t="s">
        <v>203</v>
      </c>
      <c r="D726" s="129">
        <v>35.01</v>
      </c>
      <c r="E726" s="127" t="s">
        <v>186</v>
      </c>
    </row>
    <row r="727" spans="1:5" ht="15" x14ac:dyDescent="0.25">
      <c r="A727" s="126">
        <v>39599</v>
      </c>
      <c r="B727" s="127" t="s">
        <v>194</v>
      </c>
      <c r="C727" s="128" t="s">
        <v>195</v>
      </c>
      <c r="D727" s="129">
        <v>23.73</v>
      </c>
      <c r="E727" s="127" t="s">
        <v>189</v>
      </c>
    </row>
    <row r="728" spans="1:5" ht="15" x14ac:dyDescent="0.25">
      <c r="A728" s="126">
        <v>39599</v>
      </c>
      <c r="B728" s="127" t="s">
        <v>194</v>
      </c>
      <c r="C728" s="128" t="s">
        <v>195</v>
      </c>
      <c r="D728" s="129">
        <v>157.01</v>
      </c>
      <c r="E728" s="127" t="s">
        <v>189</v>
      </c>
    </row>
    <row r="729" spans="1:5" ht="15" x14ac:dyDescent="0.25">
      <c r="A729" s="126">
        <v>39599</v>
      </c>
      <c r="B729" s="127" t="s">
        <v>194</v>
      </c>
      <c r="C729" s="128" t="s">
        <v>195</v>
      </c>
      <c r="D729" s="129">
        <v>834.28</v>
      </c>
      <c r="E729" s="127" t="s">
        <v>189</v>
      </c>
    </row>
    <row r="730" spans="1:5" ht="15" x14ac:dyDescent="0.25">
      <c r="A730" s="126">
        <v>39599</v>
      </c>
      <c r="B730" s="127" t="s">
        <v>194</v>
      </c>
      <c r="C730" s="128" t="s">
        <v>195</v>
      </c>
      <c r="D730" s="129">
        <v>122.11</v>
      </c>
      <c r="E730" s="127" t="s">
        <v>189</v>
      </c>
    </row>
    <row r="731" spans="1:5" ht="15" x14ac:dyDescent="0.25">
      <c r="A731" s="126">
        <v>39599</v>
      </c>
      <c r="B731" s="127" t="s">
        <v>194</v>
      </c>
      <c r="C731" s="128" t="s">
        <v>195</v>
      </c>
      <c r="D731" s="129">
        <v>166.62</v>
      </c>
      <c r="E731" s="127" t="s">
        <v>189</v>
      </c>
    </row>
    <row r="732" spans="1:5" ht="15" x14ac:dyDescent="0.25">
      <c r="A732" s="126">
        <v>39599</v>
      </c>
      <c r="B732" s="127" t="s">
        <v>194</v>
      </c>
      <c r="C732" s="128" t="s">
        <v>195</v>
      </c>
      <c r="D732" s="129">
        <v>233.74</v>
      </c>
      <c r="E732" s="127" t="s">
        <v>189</v>
      </c>
    </row>
    <row r="733" spans="1:5" ht="15" x14ac:dyDescent="0.25">
      <c r="A733" s="126">
        <v>39599</v>
      </c>
      <c r="B733" s="127" t="s">
        <v>194</v>
      </c>
      <c r="C733" s="128" t="s">
        <v>195</v>
      </c>
      <c r="D733" s="129">
        <v>69.08</v>
      </c>
      <c r="E733" s="127" t="s">
        <v>189</v>
      </c>
    </row>
    <row r="734" spans="1:5" ht="15" x14ac:dyDescent="0.25">
      <c r="A734" s="126">
        <v>39599</v>
      </c>
      <c r="B734" s="127" t="s">
        <v>194</v>
      </c>
      <c r="C734" s="128" t="s">
        <v>195</v>
      </c>
      <c r="D734" s="129">
        <v>145.24</v>
      </c>
      <c r="E734" s="127" t="s">
        <v>189</v>
      </c>
    </row>
    <row r="735" spans="1:5" ht="15" x14ac:dyDescent="0.25">
      <c r="A735" s="126">
        <v>39599</v>
      </c>
      <c r="B735" s="127" t="s">
        <v>194</v>
      </c>
      <c r="C735" s="128" t="s">
        <v>195</v>
      </c>
      <c r="D735" s="129">
        <v>161.63</v>
      </c>
      <c r="E735" s="127" t="s">
        <v>189</v>
      </c>
    </row>
    <row r="736" spans="1:5" ht="15" x14ac:dyDescent="0.25">
      <c r="A736" s="126">
        <v>39599</v>
      </c>
      <c r="B736" s="127" t="s">
        <v>187</v>
      </c>
      <c r="C736" s="128" t="s">
        <v>188</v>
      </c>
      <c r="D736" s="129">
        <v>51.14</v>
      </c>
      <c r="E736" s="127" t="s">
        <v>189</v>
      </c>
    </row>
    <row r="737" spans="1:5" ht="15" x14ac:dyDescent="0.25">
      <c r="A737" s="126">
        <v>39599</v>
      </c>
      <c r="B737" s="127" t="s">
        <v>187</v>
      </c>
      <c r="C737" s="128" t="s">
        <v>188</v>
      </c>
      <c r="D737" s="129">
        <v>25.52</v>
      </c>
      <c r="E737" s="127" t="s">
        <v>189</v>
      </c>
    </row>
    <row r="738" spans="1:5" ht="15" x14ac:dyDescent="0.25">
      <c r="A738" s="126">
        <v>39599</v>
      </c>
      <c r="B738" s="127" t="s">
        <v>187</v>
      </c>
      <c r="C738" s="128" t="s">
        <v>188</v>
      </c>
      <c r="D738" s="129">
        <v>49.15</v>
      </c>
      <c r="E738" s="127" t="s">
        <v>186</v>
      </c>
    </row>
    <row r="739" spans="1:5" ht="15" x14ac:dyDescent="0.25">
      <c r="A739" s="126">
        <v>39599</v>
      </c>
      <c r="B739" s="127" t="s">
        <v>190</v>
      </c>
      <c r="C739" s="128" t="s">
        <v>191</v>
      </c>
      <c r="D739" s="129">
        <v>1215.7</v>
      </c>
      <c r="E739" s="127" t="s">
        <v>186</v>
      </c>
    </row>
    <row r="740" spans="1:5" ht="15" x14ac:dyDescent="0.25">
      <c r="A740" s="126">
        <v>39599</v>
      </c>
      <c r="B740" s="127" t="s">
        <v>190</v>
      </c>
      <c r="C740" s="128" t="s">
        <v>191</v>
      </c>
      <c r="D740" s="129">
        <v>2075.1</v>
      </c>
      <c r="E740" s="127" t="s">
        <v>186</v>
      </c>
    </row>
    <row r="741" spans="1:5" ht="15" x14ac:dyDescent="0.25">
      <c r="A741" s="126">
        <v>39599</v>
      </c>
      <c r="B741" s="127" t="s">
        <v>190</v>
      </c>
      <c r="C741" s="128" t="s">
        <v>191</v>
      </c>
      <c r="D741" s="129">
        <v>2901.24</v>
      </c>
      <c r="E741" s="127" t="s">
        <v>186</v>
      </c>
    </row>
    <row r="742" spans="1:5" ht="15" x14ac:dyDescent="0.25">
      <c r="A742" s="126">
        <v>39599</v>
      </c>
      <c r="B742" s="127" t="s">
        <v>190</v>
      </c>
      <c r="C742" s="128" t="s">
        <v>191</v>
      </c>
      <c r="D742" s="129">
        <v>35.01</v>
      </c>
      <c r="E742" s="127" t="s">
        <v>189</v>
      </c>
    </row>
    <row r="743" spans="1:5" ht="15" x14ac:dyDescent="0.25">
      <c r="A743" s="126">
        <v>39600</v>
      </c>
      <c r="B743" s="127" t="s">
        <v>192</v>
      </c>
      <c r="C743" s="128" t="s">
        <v>193</v>
      </c>
      <c r="D743" s="129">
        <v>43.1</v>
      </c>
      <c r="E743" s="127" t="s">
        <v>189</v>
      </c>
    </row>
    <row r="744" spans="1:5" ht="15" x14ac:dyDescent="0.25">
      <c r="A744" s="126">
        <v>39600</v>
      </c>
      <c r="B744" s="127" t="s">
        <v>192</v>
      </c>
      <c r="C744" s="128" t="s">
        <v>193</v>
      </c>
      <c r="D744" s="129">
        <v>1.1000000000000001</v>
      </c>
      <c r="E744" s="127" t="s">
        <v>189</v>
      </c>
    </row>
    <row r="745" spans="1:5" ht="15" x14ac:dyDescent="0.25">
      <c r="A745" s="126">
        <v>39600</v>
      </c>
      <c r="B745" s="127" t="s">
        <v>194</v>
      </c>
      <c r="C745" s="128" t="s">
        <v>195</v>
      </c>
      <c r="D745" s="129">
        <v>402.98</v>
      </c>
      <c r="E745" s="127" t="s">
        <v>189</v>
      </c>
    </row>
    <row r="746" spans="1:5" ht="15" x14ac:dyDescent="0.25">
      <c r="A746" s="126">
        <v>39600</v>
      </c>
      <c r="B746" s="127" t="s">
        <v>194</v>
      </c>
      <c r="C746" s="128" t="s">
        <v>195</v>
      </c>
      <c r="D746" s="129">
        <v>47</v>
      </c>
      <c r="E746" s="127" t="s">
        <v>189</v>
      </c>
    </row>
    <row r="747" spans="1:5" ht="15" x14ac:dyDescent="0.25">
      <c r="A747" s="126">
        <v>39600</v>
      </c>
      <c r="B747" s="127" t="s">
        <v>190</v>
      </c>
      <c r="C747" s="128" t="s">
        <v>191</v>
      </c>
      <c r="D747" s="129">
        <v>9400.17</v>
      </c>
      <c r="E747" s="127" t="s">
        <v>189</v>
      </c>
    </row>
    <row r="748" spans="1:5" ht="15" x14ac:dyDescent="0.25">
      <c r="A748" s="126">
        <v>39601</v>
      </c>
      <c r="B748" s="127" t="s">
        <v>202</v>
      </c>
      <c r="C748" s="128" t="s">
        <v>203</v>
      </c>
      <c r="D748" s="129">
        <v>284.02999999999997</v>
      </c>
      <c r="E748" s="127" t="s">
        <v>186</v>
      </c>
    </row>
    <row r="749" spans="1:5" ht="15" x14ac:dyDescent="0.25">
      <c r="A749" s="126">
        <v>39601</v>
      </c>
      <c r="B749" s="127" t="s">
        <v>194</v>
      </c>
      <c r="C749" s="128" t="s">
        <v>195</v>
      </c>
      <c r="D749" s="129">
        <v>189.06</v>
      </c>
      <c r="E749" s="127" t="s">
        <v>189</v>
      </c>
    </row>
    <row r="750" spans="1:5" ht="15" x14ac:dyDescent="0.25">
      <c r="A750" s="126">
        <v>39601</v>
      </c>
      <c r="B750" s="127" t="s">
        <v>194</v>
      </c>
      <c r="C750" s="128" t="s">
        <v>195</v>
      </c>
      <c r="D750" s="129">
        <v>278.20999999999998</v>
      </c>
      <c r="E750" s="127" t="s">
        <v>189</v>
      </c>
    </row>
    <row r="751" spans="1:5" ht="15" x14ac:dyDescent="0.25">
      <c r="A751" s="126">
        <v>39601</v>
      </c>
      <c r="B751" s="127" t="s">
        <v>194</v>
      </c>
      <c r="C751" s="128" t="s">
        <v>195</v>
      </c>
      <c r="D751" s="129">
        <v>258.86</v>
      </c>
      <c r="E751" s="127" t="s">
        <v>189</v>
      </c>
    </row>
    <row r="752" spans="1:5" ht="15" x14ac:dyDescent="0.25">
      <c r="A752" s="126">
        <v>39601</v>
      </c>
      <c r="B752" s="127" t="s">
        <v>190</v>
      </c>
      <c r="C752" s="128" t="s">
        <v>191</v>
      </c>
      <c r="D752" s="129">
        <v>20903.73</v>
      </c>
      <c r="E752" s="127" t="s">
        <v>189</v>
      </c>
    </row>
    <row r="753" spans="1:5" ht="15" x14ac:dyDescent="0.25">
      <c r="A753" s="126">
        <v>39602</v>
      </c>
      <c r="B753" s="127" t="s">
        <v>192</v>
      </c>
      <c r="C753" s="128" t="s">
        <v>193</v>
      </c>
      <c r="D753" s="129">
        <v>9172.41</v>
      </c>
      <c r="E753" s="127" t="s">
        <v>186</v>
      </c>
    </row>
    <row r="754" spans="1:5" ht="15" x14ac:dyDescent="0.25">
      <c r="A754" s="126">
        <v>39602</v>
      </c>
      <c r="B754" s="127" t="s">
        <v>207</v>
      </c>
      <c r="C754" s="128" t="s">
        <v>212</v>
      </c>
      <c r="D754" s="129">
        <v>2971.62</v>
      </c>
      <c r="E754" s="127" t="s">
        <v>189</v>
      </c>
    </row>
    <row r="755" spans="1:5" ht="15" x14ac:dyDescent="0.25">
      <c r="A755" s="126">
        <v>39602</v>
      </c>
      <c r="B755" s="127" t="s">
        <v>194</v>
      </c>
      <c r="C755" s="128" t="s">
        <v>195</v>
      </c>
      <c r="D755" s="129">
        <v>127.74</v>
      </c>
      <c r="E755" s="127" t="s">
        <v>189</v>
      </c>
    </row>
    <row r="756" spans="1:5" ht="15" x14ac:dyDescent="0.25">
      <c r="A756" s="126">
        <v>39602</v>
      </c>
      <c r="B756" s="127" t="s">
        <v>194</v>
      </c>
      <c r="C756" s="128" t="s">
        <v>195</v>
      </c>
      <c r="D756" s="129">
        <v>237.95</v>
      </c>
      <c r="E756" s="127" t="s">
        <v>189</v>
      </c>
    </row>
    <row r="757" spans="1:5" ht="15" x14ac:dyDescent="0.25">
      <c r="A757" s="126">
        <v>39602</v>
      </c>
      <c r="B757" s="127" t="s">
        <v>194</v>
      </c>
      <c r="C757" s="128" t="s">
        <v>195</v>
      </c>
      <c r="D757" s="129">
        <v>194.65</v>
      </c>
      <c r="E757" s="127" t="s">
        <v>189</v>
      </c>
    </row>
    <row r="758" spans="1:5" ht="15" x14ac:dyDescent="0.25">
      <c r="A758" s="126">
        <v>39602</v>
      </c>
      <c r="B758" s="127" t="s">
        <v>190</v>
      </c>
      <c r="C758" s="128" t="s">
        <v>191</v>
      </c>
      <c r="D758" s="129">
        <v>2971.62</v>
      </c>
      <c r="E758" s="127" t="s">
        <v>189</v>
      </c>
    </row>
    <row r="759" spans="1:5" ht="15" x14ac:dyDescent="0.25">
      <c r="A759" s="126">
        <v>39602</v>
      </c>
      <c r="B759" s="127" t="s">
        <v>196</v>
      </c>
      <c r="C759" s="128" t="s">
        <v>197</v>
      </c>
      <c r="D759" s="129">
        <v>2971.62</v>
      </c>
      <c r="E759" s="127" t="s">
        <v>186</v>
      </c>
    </row>
    <row r="760" spans="1:5" ht="15" x14ac:dyDescent="0.25">
      <c r="A760" s="126">
        <v>39605</v>
      </c>
      <c r="B760" s="127" t="s">
        <v>184</v>
      </c>
      <c r="C760" s="128" t="s">
        <v>185</v>
      </c>
      <c r="D760" s="129">
        <v>86.21</v>
      </c>
      <c r="E760" s="127" t="s">
        <v>189</v>
      </c>
    </row>
    <row r="761" spans="1:5" ht="15" x14ac:dyDescent="0.25">
      <c r="A761" s="126">
        <v>39605</v>
      </c>
      <c r="B761" s="127" t="s">
        <v>192</v>
      </c>
      <c r="C761" s="128" t="s">
        <v>193</v>
      </c>
      <c r="D761" s="129">
        <v>60.65</v>
      </c>
      <c r="E761" s="127" t="s">
        <v>186</v>
      </c>
    </row>
    <row r="762" spans="1:5" ht="15" x14ac:dyDescent="0.25">
      <c r="A762" s="126">
        <v>39605</v>
      </c>
      <c r="B762" s="127" t="s">
        <v>192</v>
      </c>
      <c r="C762" s="128" t="s">
        <v>193</v>
      </c>
      <c r="D762" s="129">
        <v>2.62</v>
      </c>
      <c r="E762" s="127" t="s">
        <v>189</v>
      </c>
    </row>
    <row r="763" spans="1:5" ht="15" x14ac:dyDescent="0.25">
      <c r="A763" s="126">
        <v>39605</v>
      </c>
      <c r="B763" s="127" t="s">
        <v>194</v>
      </c>
      <c r="C763" s="128" t="s">
        <v>195</v>
      </c>
      <c r="D763" s="129">
        <v>137.30000000000001</v>
      </c>
      <c r="E763" s="127" t="s">
        <v>189</v>
      </c>
    </row>
    <row r="764" spans="1:5" ht="15" x14ac:dyDescent="0.25">
      <c r="A764" s="126">
        <v>39605</v>
      </c>
      <c r="B764" s="127" t="s">
        <v>194</v>
      </c>
      <c r="C764" s="128" t="s">
        <v>195</v>
      </c>
      <c r="D764" s="129">
        <v>276.42</v>
      </c>
      <c r="E764" s="127" t="s">
        <v>189</v>
      </c>
    </row>
    <row r="765" spans="1:5" ht="15" x14ac:dyDescent="0.25">
      <c r="A765" s="126">
        <v>39605</v>
      </c>
      <c r="B765" s="127" t="s">
        <v>194</v>
      </c>
      <c r="C765" s="128" t="s">
        <v>195</v>
      </c>
      <c r="D765" s="129">
        <v>395.09</v>
      </c>
      <c r="E765" s="127" t="s">
        <v>189</v>
      </c>
    </row>
    <row r="766" spans="1:5" ht="15" x14ac:dyDescent="0.25">
      <c r="A766" s="126">
        <v>39605</v>
      </c>
      <c r="B766" s="127" t="s">
        <v>194</v>
      </c>
      <c r="C766" s="128" t="s">
        <v>195</v>
      </c>
      <c r="D766" s="129">
        <v>465.98</v>
      </c>
      <c r="E766" s="127" t="s">
        <v>189</v>
      </c>
    </row>
    <row r="767" spans="1:5" ht="15" x14ac:dyDescent="0.25">
      <c r="A767" s="126">
        <v>39605</v>
      </c>
      <c r="B767" s="127" t="s">
        <v>194</v>
      </c>
      <c r="C767" s="128" t="s">
        <v>195</v>
      </c>
      <c r="D767" s="129">
        <v>395.11</v>
      </c>
      <c r="E767" s="127" t="s">
        <v>189</v>
      </c>
    </row>
    <row r="768" spans="1:5" ht="15" x14ac:dyDescent="0.25">
      <c r="A768" s="126">
        <v>39605</v>
      </c>
      <c r="B768" s="127" t="s">
        <v>204</v>
      </c>
      <c r="C768" s="128" t="s">
        <v>233</v>
      </c>
      <c r="D768" s="129">
        <v>465.52</v>
      </c>
      <c r="E768" s="127" t="s">
        <v>189</v>
      </c>
    </row>
    <row r="769" spans="1:5" ht="15" x14ac:dyDescent="0.25">
      <c r="A769" s="126">
        <v>39605</v>
      </c>
      <c r="B769" s="127" t="s">
        <v>204</v>
      </c>
      <c r="C769" s="128" t="s">
        <v>233</v>
      </c>
      <c r="D769" s="129">
        <v>61.13</v>
      </c>
      <c r="E769" s="127" t="s">
        <v>189</v>
      </c>
    </row>
    <row r="770" spans="1:5" ht="15" x14ac:dyDescent="0.25">
      <c r="A770" s="126">
        <v>39606</v>
      </c>
      <c r="B770" s="127" t="s">
        <v>194</v>
      </c>
      <c r="C770" s="128" t="s">
        <v>195</v>
      </c>
      <c r="D770" s="129">
        <v>93.6</v>
      </c>
      <c r="E770" s="127" t="s">
        <v>189</v>
      </c>
    </row>
    <row r="771" spans="1:5" ht="15" x14ac:dyDescent="0.25">
      <c r="A771" s="126">
        <v>39606</v>
      </c>
      <c r="B771" s="127" t="s">
        <v>194</v>
      </c>
      <c r="C771" s="128" t="s">
        <v>195</v>
      </c>
      <c r="D771" s="129">
        <v>278.07</v>
      </c>
      <c r="E771" s="127" t="s">
        <v>189</v>
      </c>
    </row>
    <row r="772" spans="1:5" ht="15" x14ac:dyDescent="0.25">
      <c r="A772" s="126">
        <v>39606</v>
      </c>
      <c r="B772" s="127" t="s">
        <v>190</v>
      </c>
      <c r="C772" s="128" t="s">
        <v>191</v>
      </c>
      <c r="D772" s="129">
        <v>8582.19</v>
      </c>
      <c r="E772" s="127" t="s">
        <v>186</v>
      </c>
    </row>
    <row r="773" spans="1:5" ht="15" x14ac:dyDescent="0.25">
      <c r="A773" s="126">
        <v>39607</v>
      </c>
      <c r="B773" s="127" t="s">
        <v>184</v>
      </c>
      <c r="C773" s="128" t="s">
        <v>185</v>
      </c>
      <c r="D773" s="129">
        <v>34.21</v>
      </c>
      <c r="E773" s="127" t="s">
        <v>189</v>
      </c>
    </row>
    <row r="774" spans="1:5" ht="15" x14ac:dyDescent="0.25">
      <c r="A774" s="126">
        <v>39607</v>
      </c>
      <c r="B774" s="127" t="s">
        <v>194</v>
      </c>
      <c r="C774" s="128" t="s">
        <v>195</v>
      </c>
      <c r="D774" s="129">
        <v>284.3</v>
      </c>
      <c r="E774" s="127" t="s">
        <v>189</v>
      </c>
    </row>
    <row r="775" spans="1:5" ht="15" x14ac:dyDescent="0.25">
      <c r="A775" s="126">
        <v>39607</v>
      </c>
      <c r="B775" s="127" t="s">
        <v>194</v>
      </c>
      <c r="C775" s="128" t="s">
        <v>195</v>
      </c>
      <c r="D775" s="129">
        <v>2144.94</v>
      </c>
      <c r="E775" s="127" t="s">
        <v>189</v>
      </c>
    </row>
    <row r="776" spans="1:5" ht="15" x14ac:dyDescent="0.25">
      <c r="A776" s="126">
        <v>39609</v>
      </c>
      <c r="B776" s="127" t="s">
        <v>194</v>
      </c>
      <c r="C776" s="128" t="s">
        <v>195</v>
      </c>
      <c r="D776" s="129">
        <v>53.41</v>
      </c>
      <c r="E776" s="127" t="s">
        <v>189</v>
      </c>
    </row>
    <row r="777" spans="1:5" ht="15" x14ac:dyDescent="0.25">
      <c r="A777" s="126">
        <v>39609</v>
      </c>
      <c r="B777" s="127" t="s">
        <v>194</v>
      </c>
      <c r="C777" s="128" t="s">
        <v>195</v>
      </c>
      <c r="D777" s="129">
        <v>478.7</v>
      </c>
      <c r="E777" s="127" t="s">
        <v>189</v>
      </c>
    </row>
    <row r="778" spans="1:5" ht="15" x14ac:dyDescent="0.25">
      <c r="A778" s="126">
        <v>39609</v>
      </c>
      <c r="B778" s="127" t="s">
        <v>194</v>
      </c>
      <c r="C778" s="128" t="s">
        <v>195</v>
      </c>
      <c r="D778" s="129">
        <v>449.04</v>
      </c>
      <c r="E778" s="127" t="s">
        <v>189</v>
      </c>
    </row>
    <row r="779" spans="1:5" ht="15" x14ac:dyDescent="0.25">
      <c r="A779" s="126">
        <v>39609</v>
      </c>
      <c r="B779" s="127" t="s">
        <v>194</v>
      </c>
      <c r="C779" s="128" t="s">
        <v>195</v>
      </c>
      <c r="D779" s="129">
        <v>210.87</v>
      </c>
      <c r="E779" s="127" t="s">
        <v>189</v>
      </c>
    </row>
    <row r="780" spans="1:5" ht="15" x14ac:dyDescent="0.25">
      <c r="A780" s="126">
        <v>39609</v>
      </c>
      <c r="B780" s="127" t="s">
        <v>194</v>
      </c>
      <c r="C780" s="128" t="s">
        <v>195</v>
      </c>
      <c r="D780" s="129">
        <v>295.23</v>
      </c>
      <c r="E780" s="127" t="s">
        <v>189</v>
      </c>
    </row>
    <row r="781" spans="1:5" ht="15" x14ac:dyDescent="0.25">
      <c r="A781" s="126">
        <v>39609</v>
      </c>
      <c r="B781" s="127" t="s">
        <v>190</v>
      </c>
      <c r="C781" s="128" t="s">
        <v>191</v>
      </c>
      <c r="D781" s="129">
        <v>2369.94</v>
      </c>
      <c r="E781" s="127" t="s">
        <v>186</v>
      </c>
    </row>
    <row r="782" spans="1:5" ht="15" x14ac:dyDescent="0.25">
      <c r="A782" s="126">
        <v>39609</v>
      </c>
      <c r="B782" s="127" t="s">
        <v>190</v>
      </c>
      <c r="C782" s="128" t="s">
        <v>191</v>
      </c>
      <c r="D782" s="129">
        <v>5700.57</v>
      </c>
      <c r="E782" s="127" t="s">
        <v>186</v>
      </c>
    </row>
    <row r="783" spans="1:5" ht="15" x14ac:dyDescent="0.25">
      <c r="A783" s="126">
        <v>39609</v>
      </c>
      <c r="B783" s="127" t="s">
        <v>187</v>
      </c>
      <c r="C783" s="128" t="s">
        <v>222</v>
      </c>
      <c r="D783" s="129">
        <v>4499.38</v>
      </c>
      <c r="E783" s="127" t="s">
        <v>186</v>
      </c>
    </row>
    <row r="784" spans="1:5" ht="15" x14ac:dyDescent="0.25">
      <c r="A784" s="126">
        <v>39610</v>
      </c>
      <c r="B784" s="127" t="s">
        <v>190</v>
      </c>
      <c r="C784" s="128" t="s">
        <v>191</v>
      </c>
      <c r="D784" s="129">
        <v>14161.82</v>
      </c>
      <c r="E784" s="127" t="s">
        <v>189</v>
      </c>
    </row>
    <row r="785" spans="1:5" ht="15" x14ac:dyDescent="0.25">
      <c r="A785" s="126">
        <v>39612</v>
      </c>
      <c r="B785" s="127" t="s">
        <v>192</v>
      </c>
      <c r="C785" s="128" t="s">
        <v>193</v>
      </c>
      <c r="D785" s="129">
        <v>33.24</v>
      </c>
      <c r="E785" s="127" t="s">
        <v>186</v>
      </c>
    </row>
    <row r="786" spans="1:5" ht="15" x14ac:dyDescent="0.25">
      <c r="A786" s="126">
        <v>39612</v>
      </c>
      <c r="B786" s="127" t="s">
        <v>192</v>
      </c>
      <c r="C786" s="128" t="s">
        <v>193</v>
      </c>
      <c r="D786" s="129">
        <v>16</v>
      </c>
      <c r="E786" s="127" t="s">
        <v>186</v>
      </c>
    </row>
    <row r="787" spans="1:5" ht="15" x14ac:dyDescent="0.25">
      <c r="A787" s="126">
        <v>39612</v>
      </c>
      <c r="B787" s="127" t="s">
        <v>192</v>
      </c>
      <c r="C787" s="128" t="s">
        <v>193</v>
      </c>
      <c r="D787" s="129">
        <v>1.76</v>
      </c>
      <c r="E787" s="127" t="s">
        <v>189</v>
      </c>
    </row>
    <row r="788" spans="1:5" ht="15" x14ac:dyDescent="0.25">
      <c r="A788" s="126">
        <v>39612</v>
      </c>
      <c r="B788" s="127" t="s">
        <v>192</v>
      </c>
      <c r="C788" s="128" t="s">
        <v>193</v>
      </c>
      <c r="D788" s="129">
        <v>0.11</v>
      </c>
      <c r="E788" s="127" t="s">
        <v>189</v>
      </c>
    </row>
    <row r="789" spans="1:5" ht="15" x14ac:dyDescent="0.25">
      <c r="A789" s="126">
        <v>39612</v>
      </c>
      <c r="B789" s="127" t="s">
        <v>194</v>
      </c>
      <c r="C789" s="128" t="s">
        <v>195</v>
      </c>
      <c r="D789" s="129">
        <v>48.08</v>
      </c>
      <c r="E789" s="127" t="s">
        <v>189</v>
      </c>
    </row>
    <row r="790" spans="1:5" ht="15" x14ac:dyDescent="0.25">
      <c r="A790" s="126">
        <v>39612</v>
      </c>
      <c r="B790" s="127" t="s">
        <v>194</v>
      </c>
      <c r="C790" s="128" t="s">
        <v>195</v>
      </c>
      <c r="D790" s="129">
        <v>43.09</v>
      </c>
      <c r="E790" s="127" t="s">
        <v>189</v>
      </c>
    </row>
    <row r="791" spans="1:5" ht="15" x14ac:dyDescent="0.25">
      <c r="A791" s="126">
        <v>39612</v>
      </c>
      <c r="B791" s="127" t="s">
        <v>194</v>
      </c>
      <c r="C791" s="128" t="s">
        <v>195</v>
      </c>
      <c r="D791" s="129">
        <v>401.26</v>
      </c>
      <c r="E791" s="127" t="s">
        <v>189</v>
      </c>
    </row>
    <row r="792" spans="1:5" ht="15" x14ac:dyDescent="0.25">
      <c r="A792" s="126">
        <v>39612</v>
      </c>
      <c r="B792" s="127" t="s">
        <v>194</v>
      </c>
      <c r="C792" s="128" t="s">
        <v>195</v>
      </c>
      <c r="D792" s="129">
        <v>429.82</v>
      </c>
      <c r="E792" s="127" t="s">
        <v>189</v>
      </c>
    </row>
    <row r="793" spans="1:5" ht="15" x14ac:dyDescent="0.25">
      <c r="A793" s="126">
        <v>39612</v>
      </c>
      <c r="B793" s="127" t="s">
        <v>190</v>
      </c>
      <c r="C793" s="128" t="s">
        <v>191</v>
      </c>
      <c r="D793" s="129">
        <v>395.11</v>
      </c>
      <c r="E793" s="127" t="s">
        <v>186</v>
      </c>
    </row>
    <row r="794" spans="1:5" ht="15" x14ac:dyDescent="0.25">
      <c r="A794" s="126">
        <v>39612</v>
      </c>
      <c r="B794" s="127" t="s">
        <v>190</v>
      </c>
      <c r="C794" s="128" t="s">
        <v>191</v>
      </c>
      <c r="D794" s="129">
        <v>491.87</v>
      </c>
      <c r="E794" s="127" t="s">
        <v>186</v>
      </c>
    </row>
    <row r="795" spans="1:5" ht="15" x14ac:dyDescent="0.25">
      <c r="A795" s="126">
        <v>39613</v>
      </c>
      <c r="B795" s="127" t="s">
        <v>184</v>
      </c>
      <c r="C795" s="128" t="s">
        <v>185</v>
      </c>
      <c r="D795" s="129">
        <v>429.82</v>
      </c>
      <c r="E795" s="127" t="s">
        <v>189</v>
      </c>
    </row>
    <row r="796" spans="1:5" ht="15" x14ac:dyDescent="0.25">
      <c r="A796" s="126">
        <v>39613</v>
      </c>
      <c r="B796" s="127" t="s">
        <v>194</v>
      </c>
      <c r="C796" s="128" t="s">
        <v>195</v>
      </c>
      <c r="D796" s="129">
        <v>176.11</v>
      </c>
      <c r="E796" s="127" t="s">
        <v>189</v>
      </c>
    </row>
    <row r="797" spans="1:5" ht="15" x14ac:dyDescent="0.25">
      <c r="A797" s="126">
        <v>39613</v>
      </c>
      <c r="B797" s="127" t="s">
        <v>194</v>
      </c>
      <c r="C797" s="128" t="s">
        <v>195</v>
      </c>
      <c r="D797" s="129">
        <v>654.26</v>
      </c>
      <c r="E797" s="127" t="s">
        <v>189</v>
      </c>
    </row>
    <row r="798" spans="1:5" ht="15" x14ac:dyDescent="0.25">
      <c r="A798" s="126">
        <v>39613</v>
      </c>
      <c r="B798" s="127" t="s">
        <v>194</v>
      </c>
      <c r="C798" s="128" t="s">
        <v>195</v>
      </c>
      <c r="D798" s="129">
        <v>177.69</v>
      </c>
      <c r="E798" s="127" t="s">
        <v>189</v>
      </c>
    </row>
    <row r="799" spans="1:5" ht="15" x14ac:dyDescent="0.25">
      <c r="A799" s="126">
        <v>39613</v>
      </c>
      <c r="B799" s="127" t="s">
        <v>194</v>
      </c>
      <c r="C799" s="128" t="s">
        <v>195</v>
      </c>
      <c r="D799" s="129">
        <v>228.58</v>
      </c>
      <c r="E799" s="127" t="s">
        <v>189</v>
      </c>
    </row>
    <row r="800" spans="1:5" ht="15" x14ac:dyDescent="0.25">
      <c r="A800" s="126">
        <v>39613</v>
      </c>
      <c r="B800" s="127" t="s">
        <v>194</v>
      </c>
      <c r="C800" s="128" t="s">
        <v>195</v>
      </c>
      <c r="D800" s="129">
        <v>2753.08</v>
      </c>
      <c r="E800" s="127" t="s">
        <v>189</v>
      </c>
    </row>
    <row r="801" spans="1:5" ht="15" x14ac:dyDescent="0.25">
      <c r="A801" s="126">
        <v>39613</v>
      </c>
      <c r="B801" s="127" t="s">
        <v>228</v>
      </c>
      <c r="C801" s="128" t="s">
        <v>229</v>
      </c>
      <c r="D801" s="129">
        <v>3091</v>
      </c>
      <c r="E801" s="127" t="s">
        <v>186</v>
      </c>
    </row>
    <row r="802" spans="1:5" ht="15" x14ac:dyDescent="0.25">
      <c r="A802" s="126">
        <v>39613</v>
      </c>
      <c r="B802" s="127" t="s">
        <v>196</v>
      </c>
      <c r="C802" s="128" t="s">
        <v>206</v>
      </c>
      <c r="D802" s="129">
        <v>317.86</v>
      </c>
      <c r="E802" s="127" t="s">
        <v>186</v>
      </c>
    </row>
    <row r="803" spans="1:5" ht="15" x14ac:dyDescent="0.25">
      <c r="A803" s="126">
        <v>39613</v>
      </c>
      <c r="B803" s="127" t="s">
        <v>215</v>
      </c>
      <c r="C803" s="128" t="s">
        <v>206</v>
      </c>
      <c r="D803" s="129">
        <v>2201.3200000000002</v>
      </c>
      <c r="E803" s="127" t="s">
        <v>189</v>
      </c>
    </row>
    <row r="804" spans="1:5" ht="15" x14ac:dyDescent="0.25">
      <c r="A804" s="126">
        <v>39614</v>
      </c>
      <c r="B804" s="127" t="s">
        <v>184</v>
      </c>
      <c r="C804" s="128" t="s">
        <v>185</v>
      </c>
      <c r="D804" s="129">
        <v>36.340000000000003</v>
      </c>
      <c r="E804" s="127" t="s">
        <v>189</v>
      </c>
    </row>
    <row r="805" spans="1:5" ht="15" x14ac:dyDescent="0.25">
      <c r="A805" s="126">
        <v>39614</v>
      </c>
      <c r="B805" s="127" t="s">
        <v>192</v>
      </c>
      <c r="C805" s="128" t="s">
        <v>193</v>
      </c>
      <c r="D805" s="129">
        <v>82.07</v>
      </c>
      <c r="E805" s="127" t="s">
        <v>189</v>
      </c>
    </row>
    <row r="806" spans="1:5" ht="15" x14ac:dyDescent="0.25">
      <c r="A806" s="126">
        <v>39614</v>
      </c>
      <c r="B806" s="127" t="s">
        <v>192</v>
      </c>
      <c r="C806" s="128" t="s">
        <v>193</v>
      </c>
      <c r="D806" s="129">
        <v>94.14</v>
      </c>
      <c r="E806" s="127" t="s">
        <v>186</v>
      </c>
    </row>
    <row r="807" spans="1:5" ht="15" x14ac:dyDescent="0.25">
      <c r="A807" s="126">
        <v>39614</v>
      </c>
      <c r="B807" s="127" t="s">
        <v>207</v>
      </c>
      <c r="C807" s="128" t="s">
        <v>212</v>
      </c>
      <c r="D807" s="129">
        <v>972.53</v>
      </c>
      <c r="E807" s="127" t="s">
        <v>189</v>
      </c>
    </row>
    <row r="808" spans="1:5" ht="15" x14ac:dyDescent="0.25">
      <c r="A808" s="126">
        <v>39614</v>
      </c>
      <c r="B808" s="127" t="s">
        <v>194</v>
      </c>
      <c r="C808" s="128" t="s">
        <v>195</v>
      </c>
      <c r="D808" s="129">
        <v>94.14</v>
      </c>
      <c r="E808" s="127" t="s">
        <v>189</v>
      </c>
    </row>
    <row r="809" spans="1:5" ht="15" x14ac:dyDescent="0.25">
      <c r="A809" s="126">
        <v>39614</v>
      </c>
      <c r="B809" s="127" t="s">
        <v>190</v>
      </c>
      <c r="C809" s="128" t="s">
        <v>191</v>
      </c>
      <c r="D809" s="129">
        <v>82.07</v>
      </c>
      <c r="E809" s="127" t="s">
        <v>186</v>
      </c>
    </row>
    <row r="810" spans="1:5" ht="15" x14ac:dyDescent="0.25">
      <c r="A810" s="126">
        <v>39614</v>
      </c>
      <c r="B810" s="127" t="s">
        <v>190</v>
      </c>
      <c r="C810" s="128" t="s">
        <v>191</v>
      </c>
      <c r="D810" s="129">
        <v>1889.33</v>
      </c>
      <c r="E810" s="127" t="s">
        <v>186</v>
      </c>
    </row>
    <row r="811" spans="1:5" ht="15" x14ac:dyDescent="0.25">
      <c r="A811" s="126">
        <v>39614</v>
      </c>
      <c r="B811" s="127" t="s">
        <v>190</v>
      </c>
      <c r="C811" s="128" t="s">
        <v>191</v>
      </c>
      <c r="D811" s="129">
        <v>491.87</v>
      </c>
      <c r="E811" s="127" t="s">
        <v>186</v>
      </c>
    </row>
    <row r="812" spans="1:5" ht="15" x14ac:dyDescent="0.25">
      <c r="A812" s="126">
        <v>39614</v>
      </c>
      <c r="B812" s="127" t="s">
        <v>190</v>
      </c>
      <c r="C812" s="128" t="s">
        <v>191</v>
      </c>
      <c r="D812" s="129">
        <v>636.4</v>
      </c>
      <c r="E812" s="127" t="s">
        <v>186</v>
      </c>
    </row>
    <row r="813" spans="1:5" ht="15" x14ac:dyDescent="0.25">
      <c r="A813" s="126">
        <v>39614</v>
      </c>
      <c r="B813" s="127" t="s">
        <v>190</v>
      </c>
      <c r="C813" s="128" t="s">
        <v>191</v>
      </c>
      <c r="D813" s="129">
        <v>972.53</v>
      </c>
      <c r="E813" s="127" t="s">
        <v>186</v>
      </c>
    </row>
    <row r="814" spans="1:5" ht="15" x14ac:dyDescent="0.25">
      <c r="A814" s="126">
        <v>39615</v>
      </c>
      <c r="B814" s="127" t="s">
        <v>192</v>
      </c>
      <c r="C814" s="128" t="s">
        <v>193</v>
      </c>
      <c r="D814" s="129">
        <v>61.91</v>
      </c>
      <c r="E814" s="127" t="s">
        <v>186</v>
      </c>
    </row>
    <row r="815" spans="1:5" ht="15" x14ac:dyDescent="0.25">
      <c r="A815" s="126">
        <v>39615</v>
      </c>
      <c r="B815" s="127" t="s">
        <v>192</v>
      </c>
      <c r="C815" s="128" t="s">
        <v>193</v>
      </c>
      <c r="D815" s="129">
        <v>47</v>
      </c>
      <c r="E815" s="127" t="s">
        <v>186</v>
      </c>
    </row>
    <row r="816" spans="1:5" ht="15" x14ac:dyDescent="0.25">
      <c r="A816" s="126">
        <v>39615</v>
      </c>
      <c r="B816" s="127" t="s">
        <v>194</v>
      </c>
      <c r="C816" s="128" t="s">
        <v>195</v>
      </c>
      <c r="D816" s="129">
        <v>471.41</v>
      </c>
      <c r="E816" s="127" t="s">
        <v>189</v>
      </c>
    </row>
    <row r="817" spans="1:5" ht="15" x14ac:dyDescent="0.25">
      <c r="A817" s="126">
        <v>39615</v>
      </c>
      <c r="B817" s="127" t="s">
        <v>194</v>
      </c>
      <c r="C817" s="128" t="s">
        <v>195</v>
      </c>
      <c r="D817" s="129">
        <v>794.52</v>
      </c>
      <c r="E817" s="127" t="s">
        <v>189</v>
      </c>
    </row>
    <row r="818" spans="1:5" ht="15" x14ac:dyDescent="0.25">
      <c r="A818" s="126">
        <v>39615</v>
      </c>
      <c r="B818" s="127" t="s">
        <v>194</v>
      </c>
      <c r="C818" s="128" t="s">
        <v>195</v>
      </c>
      <c r="D818" s="129">
        <v>312.94</v>
      </c>
      <c r="E818" s="127" t="s">
        <v>189</v>
      </c>
    </row>
    <row r="819" spans="1:5" ht="15" x14ac:dyDescent="0.25">
      <c r="A819" s="126">
        <v>39616</v>
      </c>
      <c r="B819" s="127" t="s">
        <v>194</v>
      </c>
      <c r="C819" s="128" t="s">
        <v>237</v>
      </c>
      <c r="D819" s="129">
        <v>0.98</v>
      </c>
      <c r="E819" s="127" t="s">
        <v>186</v>
      </c>
    </row>
    <row r="820" spans="1:5" ht="15" x14ac:dyDescent="0.25">
      <c r="A820" s="126">
        <v>39616</v>
      </c>
      <c r="B820" s="127" t="s">
        <v>184</v>
      </c>
      <c r="C820" s="128" t="s">
        <v>185</v>
      </c>
      <c r="D820" s="129">
        <v>101.83</v>
      </c>
      <c r="E820" s="127" t="s">
        <v>189</v>
      </c>
    </row>
    <row r="821" spans="1:5" ht="15" x14ac:dyDescent="0.25">
      <c r="A821" s="126">
        <v>39616</v>
      </c>
      <c r="B821" s="127" t="s">
        <v>192</v>
      </c>
      <c r="C821" s="128" t="s">
        <v>193</v>
      </c>
      <c r="D821" s="129">
        <v>4120.6899999999996</v>
      </c>
      <c r="E821" s="127" t="s">
        <v>189</v>
      </c>
    </row>
    <row r="822" spans="1:5" ht="15" x14ac:dyDescent="0.25">
      <c r="A822" s="126">
        <v>39616</v>
      </c>
      <c r="B822" s="127" t="s">
        <v>192</v>
      </c>
      <c r="C822" s="128" t="s">
        <v>193</v>
      </c>
      <c r="D822" s="129">
        <v>18344.830000000002</v>
      </c>
      <c r="E822" s="127" t="s">
        <v>186</v>
      </c>
    </row>
    <row r="823" spans="1:5" ht="15" x14ac:dyDescent="0.25">
      <c r="A823" s="126">
        <v>39616</v>
      </c>
      <c r="B823" s="127" t="s">
        <v>194</v>
      </c>
      <c r="C823" s="128" t="s">
        <v>195</v>
      </c>
      <c r="D823" s="129">
        <v>79.459999999999994</v>
      </c>
      <c r="E823" s="127" t="s">
        <v>189</v>
      </c>
    </row>
    <row r="824" spans="1:5" ht="15" x14ac:dyDescent="0.25">
      <c r="A824" s="126">
        <v>39616</v>
      </c>
      <c r="B824" s="127" t="s">
        <v>194</v>
      </c>
      <c r="C824" s="128" t="s">
        <v>195</v>
      </c>
      <c r="D824" s="129">
        <v>146.86000000000001</v>
      </c>
      <c r="E824" s="127" t="s">
        <v>189</v>
      </c>
    </row>
    <row r="825" spans="1:5" ht="15" x14ac:dyDescent="0.25">
      <c r="A825" s="126">
        <v>39616</v>
      </c>
      <c r="B825" s="127" t="s">
        <v>194</v>
      </c>
      <c r="C825" s="128" t="s">
        <v>195</v>
      </c>
      <c r="D825" s="129">
        <v>457.8</v>
      </c>
      <c r="E825" s="127" t="s">
        <v>189</v>
      </c>
    </row>
    <row r="826" spans="1:5" ht="15" x14ac:dyDescent="0.25">
      <c r="A826" s="126">
        <v>39616</v>
      </c>
      <c r="B826" s="127" t="s">
        <v>190</v>
      </c>
      <c r="C826" s="128" t="s">
        <v>191</v>
      </c>
      <c r="D826" s="129">
        <v>1532.42</v>
      </c>
      <c r="E826" s="127" t="s">
        <v>186</v>
      </c>
    </row>
    <row r="827" spans="1:5" ht="15" x14ac:dyDescent="0.25">
      <c r="A827" s="126">
        <v>39616</v>
      </c>
      <c r="B827" s="127" t="s">
        <v>190</v>
      </c>
      <c r="C827" s="128" t="s">
        <v>191</v>
      </c>
      <c r="D827" s="129">
        <v>3514.14</v>
      </c>
      <c r="E827" s="127" t="s">
        <v>189</v>
      </c>
    </row>
    <row r="828" spans="1:5" ht="15" x14ac:dyDescent="0.25">
      <c r="A828" s="126">
        <v>39616</v>
      </c>
      <c r="B828" s="127" t="s">
        <v>190</v>
      </c>
      <c r="C828" s="128" t="s">
        <v>191</v>
      </c>
      <c r="D828" s="129">
        <v>3720.81</v>
      </c>
      <c r="E828" s="127" t="s">
        <v>189</v>
      </c>
    </row>
    <row r="829" spans="1:5" ht="15" x14ac:dyDescent="0.25">
      <c r="A829" s="126">
        <v>39619</v>
      </c>
      <c r="B829" s="127" t="s">
        <v>184</v>
      </c>
      <c r="C829" s="128" t="s">
        <v>185</v>
      </c>
      <c r="D829" s="129">
        <v>15.29</v>
      </c>
      <c r="E829" s="127" t="s">
        <v>189</v>
      </c>
    </row>
    <row r="830" spans="1:5" ht="15" x14ac:dyDescent="0.25">
      <c r="A830" s="126">
        <v>39619</v>
      </c>
      <c r="B830" s="127" t="s">
        <v>184</v>
      </c>
      <c r="C830" s="128" t="s">
        <v>185</v>
      </c>
      <c r="D830" s="129">
        <v>55.02</v>
      </c>
      <c r="E830" s="127" t="s">
        <v>189</v>
      </c>
    </row>
    <row r="831" spans="1:5" ht="15" x14ac:dyDescent="0.25">
      <c r="A831" s="126">
        <v>39619</v>
      </c>
      <c r="B831" s="127" t="s">
        <v>184</v>
      </c>
      <c r="C831" s="128" t="s">
        <v>185</v>
      </c>
      <c r="D831" s="129">
        <v>2351.91</v>
      </c>
      <c r="E831" s="127" t="s">
        <v>186</v>
      </c>
    </row>
    <row r="832" spans="1:5" ht="15" x14ac:dyDescent="0.25">
      <c r="A832" s="126">
        <v>39619</v>
      </c>
      <c r="B832" s="127" t="s">
        <v>184</v>
      </c>
      <c r="C832" s="128" t="s">
        <v>185</v>
      </c>
      <c r="D832" s="129">
        <v>43.83</v>
      </c>
      <c r="E832" s="127" t="s">
        <v>189</v>
      </c>
    </row>
    <row r="833" spans="1:5" ht="15" x14ac:dyDescent="0.25">
      <c r="A833" s="126">
        <v>39619</v>
      </c>
      <c r="B833" s="127" t="s">
        <v>192</v>
      </c>
      <c r="C833" s="128" t="s">
        <v>193</v>
      </c>
      <c r="D833" s="129">
        <v>82.76</v>
      </c>
      <c r="E833" s="127" t="s">
        <v>189</v>
      </c>
    </row>
    <row r="834" spans="1:5" ht="15" x14ac:dyDescent="0.25">
      <c r="A834" s="126">
        <v>39619</v>
      </c>
      <c r="B834" s="127" t="s">
        <v>192</v>
      </c>
      <c r="C834" s="128" t="s">
        <v>193</v>
      </c>
      <c r="D834" s="129">
        <v>341.3</v>
      </c>
      <c r="E834" s="127" t="s">
        <v>186</v>
      </c>
    </row>
    <row r="835" spans="1:5" ht="15" x14ac:dyDescent="0.25">
      <c r="A835" s="126">
        <v>39619</v>
      </c>
      <c r="B835" s="127" t="s">
        <v>192</v>
      </c>
      <c r="C835" s="128" t="s">
        <v>193</v>
      </c>
      <c r="D835" s="129">
        <v>1.41</v>
      </c>
      <c r="E835" s="127" t="s">
        <v>189</v>
      </c>
    </row>
    <row r="836" spans="1:5" ht="15" x14ac:dyDescent="0.25">
      <c r="A836" s="126">
        <v>39619</v>
      </c>
      <c r="B836" s="127" t="s">
        <v>194</v>
      </c>
      <c r="C836" s="128" t="s">
        <v>195</v>
      </c>
      <c r="D836" s="129">
        <v>899.09</v>
      </c>
      <c r="E836" s="127" t="s">
        <v>189</v>
      </c>
    </row>
    <row r="837" spans="1:5" ht="15" x14ac:dyDescent="0.25">
      <c r="A837" s="126">
        <v>39619</v>
      </c>
      <c r="B837" s="127" t="s">
        <v>194</v>
      </c>
      <c r="C837" s="128" t="s">
        <v>195</v>
      </c>
      <c r="D837" s="129">
        <v>265.23</v>
      </c>
      <c r="E837" s="127" t="s">
        <v>189</v>
      </c>
    </row>
    <row r="838" spans="1:5" ht="15" x14ac:dyDescent="0.25">
      <c r="A838" s="126">
        <v>39619</v>
      </c>
      <c r="B838" s="127" t="s">
        <v>194</v>
      </c>
      <c r="C838" s="128" t="s">
        <v>195</v>
      </c>
      <c r="D838" s="129">
        <v>517.76</v>
      </c>
      <c r="E838" s="127" t="s">
        <v>189</v>
      </c>
    </row>
    <row r="839" spans="1:5" ht="15" x14ac:dyDescent="0.25">
      <c r="A839" s="126">
        <v>39619</v>
      </c>
      <c r="B839" s="127" t="s">
        <v>194</v>
      </c>
      <c r="C839" s="128" t="s">
        <v>195</v>
      </c>
      <c r="D839" s="129">
        <v>73.7</v>
      </c>
      <c r="E839" s="127" t="s">
        <v>189</v>
      </c>
    </row>
    <row r="840" spans="1:5" ht="15" x14ac:dyDescent="0.25">
      <c r="A840" s="126">
        <v>39619</v>
      </c>
      <c r="B840" s="127" t="s">
        <v>194</v>
      </c>
      <c r="C840" s="128" t="s">
        <v>195</v>
      </c>
      <c r="D840" s="129">
        <v>131.43</v>
      </c>
      <c r="E840" s="127" t="s">
        <v>189</v>
      </c>
    </row>
    <row r="841" spans="1:5" ht="15" x14ac:dyDescent="0.25">
      <c r="A841" s="126">
        <v>39619</v>
      </c>
      <c r="B841" s="127" t="s">
        <v>190</v>
      </c>
      <c r="C841" s="128" t="s">
        <v>191</v>
      </c>
      <c r="D841" s="129">
        <v>156.86000000000001</v>
      </c>
      <c r="E841" s="127" t="s">
        <v>186</v>
      </c>
    </row>
    <row r="842" spans="1:5" ht="15" x14ac:dyDescent="0.25">
      <c r="A842" s="126">
        <v>39619</v>
      </c>
      <c r="B842" s="127" t="s">
        <v>196</v>
      </c>
      <c r="C842" s="128" t="s">
        <v>197</v>
      </c>
      <c r="D842" s="129">
        <v>3562.13</v>
      </c>
      <c r="E842" s="127" t="s">
        <v>186</v>
      </c>
    </row>
    <row r="843" spans="1:5" ht="15" x14ac:dyDescent="0.25">
      <c r="A843" s="126">
        <v>39620</v>
      </c>
      <c r="B843" s="127" t="s">
        <v>184</v>
      </c>
      <c r="C843" s="128" t="s">
        <v>185</v>
      </c>
      <c r="D843" s="129">
        <v>20.55</v>
      </c>
      <c r="E843" s="127" t="s">
        <v>189</v>
      </c>
    </row>
    <row r="844" spans="1:5" ht="15" x14ac:dyDescent="0.25">
      <c r="A844" s="126">
        <v>39620</v>
      </c>
      <c r="B844" s="127" t="s">
        <v>194</v>
      </c>
      <c r="C844" s="128" t="s">
        <v>195</v>
      </c>
      <c r="D844" s="129">
        <v>778.01</v>
      </c>
      <c r="E844" s="127" t="s">
        <v>189</v>
      </c>
    </row>
    <row r="845" spans="1:5" ht="15" x14ac:dyDescent="0.25">
      <c r="A845" s="126">
        <v>39620</v>
      </c>
      <c r="B845" s="127" t="s">
        <v>194</v>
      </c>
      <c r="C845" s="128" t="s">
        <v>195</v>
      </c>
      <c r="D845" s="129">
        <v>323.52999999999997</v>
      </c>
      <c r="E845" s="127" t="s">
        <v>189</v>
      </c>
    </row>
    <row r="846" spans="1:5" ht="15" x14ac:dyDescent="0.25">
      <c r="A846" s="126">
        <v>39620</v>
      </c>
      <c r="B846" s="127" t="s">
        <v>194</v>
      </c>
      <c r="C846" s="128" t="s">
        <v>195</v>
      </c>
      <c r="D846" s="129">
        <v>295.23</v>
      </c>
      <c r="E846" s="127" t="s">
        <v>189</v>
      </c>
    </row>
    <row r="847" spans="1:5" ht="15" x14ac:dyDescent="0.25">
      <c r="A847" s="126">
        <v>39620</v>
      </c>
      <c r="B847" s="127" t="s">
        <v>190</v>
      </c>
      <c r="C847" s="128" t="s">
        <v>191</v>
      </c>
      <c r="D847" s="129">
        <v>9858.98</v>
      </c>
      <c r="E847" s="127" t="s">
        <v>189</v>
      </c>
    </row>
    <row r="848" spans="1:5" ht="15" x14ac:dyDescent="0.25">
      <c r="A848" s="126">
        <v>39620</v>
      </c>
      <c r="B848" s="127" t="s">
        <v>190</v>
      </c>
      <c r="C848" s="128" t="s">
        <v>191</v>
      </c>
      <c r="D848" s="129">
        <v>61.2</v>
      </c>
      <c r="E848" s="127" t="s">
        <v>189</v>
      </c>
    </row>
    <row r="849" spans="1:5" ht="15" x14ac:dyDescent="0.25">
      <c r="A849" s="126">
        <v>39621</v>
      </c>
      <c r="B849" s="127" t="s">
        <v>192</v>
      </c>
      <c r="C849" s="128" t="s">
        <v>193</v>
      </c>
      <c r="D849" s="129">
        <v>24769.360000000001</v>
      </c>
      <c r="E849" s="127" t="s">
        <v>189</v>
      </c>
    </row>
    <row r="850" spans="1:5" ht="15" x14ac:dyDescent="0.25">
      <c r="A850" s="126">
        <v>39621</v>
      </c>
      <c r="B850" s="127" t="s">
        <v>192</v>
      </c>
      <c r="C850" s="128" t="s">
        <v>193</v>
      </c>
      <c r="D850" s="129">
        <v>271.72000000000003</v>
      </c>
      <c r="E850" s="127" t="s">
        <v>186</v>
      </c>
    </row>
    <row r="851" spans="1:5" ht="15" x14ac:dyDescent="0.25">
      <c r="A851" s="126">
        <v>39621</v>
      </c>
      <c r="B851" s="127" t="s">
        <v>192</v>
      </c>
      <c r="C851" s="128" t="s">
        <v>193</v>
      </c>
      <c r="D851" s="129">
        <v>993.1</v>
      </c>
      <c r="E851" s="127" t="s">
        <v>186</v>
      </c>
    </row>
    <row r="852" spans="1:5" ht="15" x14ac:dyDescent="0.25">
      <c r="A852" s="126">
        <v>39621</v>
      </c>
      <c r="B852" s="127" t="s">
        <v>194</v>
      </c>
      <c r="C852" s="128" t="s">
        <v>195</v>
      </c>
      <c r="D852" s="129">
        <v>62.29</v>
      </c>
      <c r="E852" s="127" t="s">
        <v>189</v>
      </c>
    </row>
    <row r="853" spans="1:5" ht="15" x14ac:dyDescent="0.25">
      <c r="A853" s="126">
        <v>39621</v>
      </c>
      <c r="B853" s="127" t="s">
        <v>194</v>
      </c>
      <c r="C853" s="128" t="s">
        <v>195</v>
      </c>
      <c r="D853" s="129">
        <v>132.44</v>
      </c>
      <c r="E853" s="127" t="s">
        <v>189</v>
      </c>
    </row>
    <row r="854" spans="1:5" ht="15" x14ac:dyDescent="0.25">
      <c r="A854" s="126">
        <v>39621</v>
      </c>
      <c r="B854" s="127" t="s">
        <v>194</v>
      </c>
      <c r="C854" s="128" t="s">
        <v>195</v>
      </c>
      <c r="D854" s="129">
        <v>72.63</v>
      </c>
      <c r="E854" s="127" t="s">
        <v>189</v>
      </c>
    </row>
    <row r="855" spans="1:5" ht="15" x14ac:dyDescent="0.25">
      <c r="A855" s="126">
        <v>39621</v>
      </c>
      <c r="B855" s="127" t="s">
        <v>190</v>
      </c>
      <c r="C855" s="128" t="s">
        <v>191</v>
      </c>
      <c r="D855" s="129">
        <v>2394.6</v>
      </c>
      <c r="E855" s="127" t="s">
        <v>186</v>
      </c>
    </row>
    <row r="856" spans="1:5" ht="15" x14ac:dyDescent="0.25">
      <c r="A856" s="126">
        <v>39621</v>
      </c>
      <c r="B856" s="127" t="s">
        <v>190</v>
      </c>
      <c r="C856" s="128" t="s">
        <v>191</v>
      </c>
      <c r="D856" s="129">
        <v>5772.31</v>
      </c>
      <c r="E856" s="127" t="s">
        <v>186</v>
      </c>
    </row>
    <row r="857" spans="1:5" ht="15" x14ac:dyDescent="0.25">
      <c r="A857" s="126">
        <v>39621</v>
      </c>
      <c r="B857" s="127" t="s">
        <v>190</v>
      </c>
      <c r="C857" s="128" t="s">
        <v>191</v>
      </c>
      <c r="D857" s="129">
        <v>1256.42</v>
      </c>
      <c r="E857" s="127" t="s">
        <v>186</v>
      </c>
    </row>
    <row r="858" spans="1:5" ht="15" x14ac:dyDescent="0.25">
      <c r="A858" s="126">
        <v>39621</v>
      </c>
      <c r="B858" s="127" t="s">
        <v>190</v>
      </c>
      <c r="C858" s="128" t="s">
        <v>191</v>
      </c>
      <c r="D858" s="129">
        <v>1332.05</v>
      </c>
      <c r="E858" s="127" t="s">
        <v>186</v>
      </c>
    </row>
    <row r="859" spans="1:5" ht="15" x14ac:dyDescent="0.25">
      <c r="A859" s="126">
        <v>39622</v>
      </c>
      <c r="B859" s="127" t="s">
        <v>194</v>
      </c>
      <c r="C859" s="128" t="s">
        <v>195</v>
      </c>
      <c r="D859" s="129">
        <v>322.60000000000002</v>
      </c>
      <c r="E859" s="127" t="s">
        <v>189</v>
      </c>
    </row>
    <row r="860" spans="1:5" ht="15" x14ac:dyDescent="0.25">
      <c r="A860" s="126">
        <v>39622</v>
      </c>
      <c r="B860" s="127" t="s">
        <v>194</v>
      </c>
      <c r="C860" s="128" t="s">
        <v>195</v>
      </c>
      <c r="D860" s="129">
        <v>638.91999999999996</v>
      </c>
      <c r="E860" s="127" t="s">
        <v>189</v>
      </c>
    </row>
    <row r="861" spans="1:5" ht="15" x14ac:dyDescent="0.25">
      <c r="A861" s="126">
        <v>39623</v>
      </c>
      <c r="B861" s="127" t="s">
        <v>184</v>
      </c>
      <c r="C861" s="128" t="s">
        <v>185</v>
      </c>
      <c r="D861" s="129">
        <v>19894.36</v>
      </c>
      <c r="E861" s="127" t="s">
        <v>189</v>
      </c>
    </row>
    <row r="862" spans="1:5" ht="15" x14ac:dyDescent="0.25">
      <c r="A862" s="126">
        <v>39623</v>
      </c>
      <c r="B862" s="127" t="s">
        <v>184</v>
      </c>
      <c r="C862" s="128" t="s">
        <v>185</v>
      </c>
      <c r="D862" s="129">
        <v>612.05999999999995</v>
      </c>
      <c r="E862" s="127" t="s">
        <v>186</v>
      </c>
    </row>
    <row r="863" spans="1:5" ht="15" x14ac:dyDescent="0.25">
      <c r="A863" s="126">
        <v>39623</v>
      </c>
      <c r="B863" s="127" t="s">
        <v>192</v>
      </c>
      <c r="C863" s="128" t="s">
        <v>193</v>
      </c>
      <c r="D863" s="129">
        <v>110.97</v>
      </c>
      <c r="E863" s="127" t="s">
        <v>189</v>
      </c>
    </row>
    <row r="864" spans="1:5" ht="15" x14ac:dyDescent="0.25">
      <c r="A864" s="126">
        <v>39623</v>
      </c>
      <c r="B864" s="127" t="s">
        <v>194</v>
      </c>
      <c r="C864" s="128" t="s">
        <v>195</v>
      </c>
      <c r="D864" s="129">
        <v>56.48</v>
      </c>
      <c r="E864" s="127" t="s">
        <v>189</v>
      </c>
    </row>
    <row r="865" spans="1:5" ht="15" x14ac:dyDescent="0.25">
      <c r="A865" s="126">
        <v>39623</v>
      </c>
      <c r="B865" s="127" t="s">
        <v>194</v>
      </c>
      <c r="C865" s="128" t="s">
        <v>195</v>
      </c>
      <c r="D865" s="129">
        <v>160.81</v>
      </c>
      <c r="E865" s="127" t="s">
        <v>189</v>
      </c>
    </row>
    <row r="866" spans="1:5" ht="15" x14ac:dyDescent="0.25">
      <c r="A866" s="126">
        <v>39623</v>
      </c>
      <c r="B866" s="127" t="s">
        <v>190</v>
      </c>
      <c r="C866" s="128" t="s">
        <v>191</v>
      </c>
      <c r="D866" s="129">
        <v>796.11</v>
      </c>
      <c r="E866" s="127" t="s">
        <v>186</v>
      </c>
    </row>
    <row r="867" spans="1:5" ht="15" x14ac:dyDescent="0.25">
      <c r="A867" s="126">
        <v>39623</v>
      </c>
      <c r="B867" s="127" t="s">
        <v>190</v>
      </c>
      <c r="C867" s="128" t="s">
        <v>191</v>
      </c>
      <c r="D867" s="129">
        <v>3049.69</v>
      </c>
      <c r="E867" s="127" t="s">
        <v>189</v>
      </c>
    </row>
    <row r="868" spans="1:5" ht="15" x14ac:dyDescent="0.25">
      <c r="A868" s="126">
        <v>39623</v>
      </c>
      <c r="B868" s="127" t="s">
        <v>196</v>
      </c>
      <c r="C868" s="128" t="s">
        <v>197</v>
      </c>
      <c r="D868" s="129">
        <v>1330.63</v>
      </c>
      <c r="E868" s="127" t="s">
        <v>186</v>
      </c>
    </row>
    <row r="869" spans="1:5" ht="15" x14ac:dyDescent="0.25">
      <c r="A869" s="126">
        <v>39626</v>
      </c>
      <c r="B869" s="127" t="s">
        <v>184</v>
      </c>
      <c r="C869" s="128" t="s">
        <v>185</v>
      </c>
      <c r="D869" s="129">
        <v>3849.66</v>
      </c>
      <c r="E869" s="127" t="s">
        <v>186</v>
      </c>
    </row>
    <row r="870" spans="1:5" ht="15" x14ac:dyDescent="0.25">
      <c r="A870" s="126">
        <v>39626</v>
      </c>
      <c r="B870" s="127" t="s">
        <v>192</v>
      </c>
      <c r="C870" s="128" t="s">
        <v>193</v>
      </c>
      <c r="D870" s="129">
        <v>1.41</v>
      </c>
      <c r="E870" s="127" t="s">
        <v>189</v>
      </c>
    </row>
    <row r="871" spans="1:5" ht="15" x14ac:dyDescent="0.25">
      <c r="A871" s="126">
        <v>39626</v>
      </c>
      <c r="B871" s="127" t="s">
        <v>194</v>
      </c>
      <c r="C871" s="128" t="s">
        <v>195</v>
      </c>
      <c r="D871" s="129">
        <v>45.19</v>
      </c>
      <c r="E871" s="127" t="s">
        <v>189</v>
      </c>
    </row>
    <row r="872" spans="1:5" ht="15" x14ac:dyDescent="0.25">
      <c r="A872" s="126">
        <v>39626</v>
      </c>
      <c r="B872" s="127" t="s">
        <v>194</v>
      </c>
      <c r="C872" s="128" t="s">
        <v>195</v>
      </c>
      <c r="D872" s="129">
        <v>125.57</v>
      </c>
      <c r="E872" s="127" t="s">
        <v>189</v>
      </c>
    </row>
    <row r="873" spans="1:5" ht="15" x14ac:dyDescent="0.25">
      <c r="A873" s="126">
        <v>39626</v>
      </c>
      <c r="B873" s="127" t="s">
        <v>194</v>
      </c>
      <c r="C873" s="128" t="s">
        <v>195</v>
      </c>
      <c r="D873" s="129">
        <v>521.23</v>
      </c>
      <c r="E873" s="127" t="s">
        <v>189</v>
      </c>
    </row>
    <row r="874" spans="1:5" ht="15" x14ac:dyDescent="0.25">
      <c r="A874" s="126">
        <v>39626</v>
      </c>
      <c r="B874" s="127" t="s">
        <v>194</v>
      </c>
      <c r="C874" s="128" t="s">
        <v>195</v>
      </c>
      <c r="D874" s="129">
        <v>429.82</v>
      </c>
      <c r="E874" s="127" t="s">
        <v>189</v>
      </c>
    </row>
    <row r="875" spans="1:5" ht="15" x14ac:dyDescent="0.25">
      <c r="A875" s="126">
        <v>39626</v>
      </c>
      <c r="B875" s="127" t="s">
        <v>190</v>
      </c>
      <c r="C875" s="128" t="s">
        <v>191</v>
      </c>
      <c r="D875" s="129">
        <v>2443.65</v>
      </c>
      <c r="E875" s="127" t="s">
        <v>189</v>
      </c>
    </row>
    <row r="876" spans="1:5" ht="15" x14ac:dyDescent="0.25">
      <c r="A876" s="126">
        <v>39627</v>
      </c>
      <c r="B876" s="127" t="s">
        <v>184</v>
      </c>
      <c r="C876" s="128" t="s">
        <v>185</v>
      </c>
      <c r="D876" s="129">
        <v>899.32</v>
      </c>
      <c r="E876" s="127" t="s">
        <v>186</v>
      </c>
    </row>
    <row r="877" spans="1:5" ht="15" x14ac:dyDescent="0.25">
      <c r="A877" s="126">
        <v>39627</v>
      </c>
      <c r="B877" s="127" t="s">
        <v>184</v>
      </c>
      <c r="C877" s="128" t="s">
        <v>185</v>
      </c>
      <c r="D877" s="129">
        <v>621.59</v>
      </c>
      <c r="E877" s="127" t="s">
        <v>186</v>
      </c>
    </row>
    <row r="878" spans="1:5" ht="15" x14ac:dyDescent="0.25">
      <c r="A878" s="126">
        <v>39627</v>
      </c>
      <c r="B878" s="127" t="s">
        <v>192</v>
      </c>
      <c r="C878" s="128" t="s">
        <v>193</v>
      </c>
      <c r="D878" s="129">
        <v>517.24</v>
      </c>
      <c r="E878" s="127" t="s">
        <v>189</v>
      </c>
    </row>
    <row r="879" spans="1:5" ht="15" x14ac:dyDescent="0.25">
      <c r="A879" s="126">
        <v>39627</v>
      </c>
      <c r="B879" s="127" t="s">
        <v>207</v>
      </c>
      <c r="C879" s="128" t="s">
        <v>212</v>
      </c>
      <c r="D879" s="129">
        <v>47.24</v>
      </c>
      <c r="E879" s="127" t="s">
        <v>186</v>
      </c>
    </row>
    <row r="880" spans="1:5" ht="15" x14ac:dyDescent="0.25">
      <c r="A880" s="126">
        <v>39627</v>
      </c>
      <c r="B880" s="127" t="s">
        <v>194</v>
      </c>
      <c r="C880" s="128" t="s">
        <v>195</v>
      </c>
      <c r="D880" s="129">
        <v>899.32</v>
      </c>
      <c r="E880" s="127" t="s">
        <v>189</v>
      </c>
    </row>
    <row r="881" spans="1:5" ht="15" x14ac:dyDescent="0.25">
      <c r="A881" s="126">
        <v>39627</v>
      </c>
      <c r="B881" s="127" t="s">
        <v>194</v>
      </c>
      <c r="C881" s="128" t="s">
        <v>195</v>
      </c>
      <c r="D881" s="129">
        <v>314.83999999999997</v>
      </c>
      <c r="E881" s="127" t="s">
        <v>189</v>
      </c>
    </row>
    <row r="882" spans="1:5" ht="15" x14ac:dyDescent="0.25">
      <c r="A882" s="126">
        <v>39627</v>
      </c>
      <c r="B882" s="127" t="s">
        <v>194</v>
      </c>
      <c r="C882" s="128" t="s">
        <v>195</v>
      </c>
      <c r="D882" s="129">
        <v>105.87</v>
      </c>
      <c r="E882" s="127" t="s">
        <v>189</v>
      </c>
    </row>
    <row r="883" spans="1:5" ht="15" x14ac:dyDescent="0.25">
      <c r="A883" s="126">
        <v>39627</v>
      </c>
      <c r="B883" s="127" t="s">
        <v>194</v>
      </c>
      <c r="C883" s="128" t="s">
        <v>195</v>
      </c>
      <c r="D883" s="129">
        <v>487.06</v>
      </c>
      <c r="E883" s="127" t="s">
        <v>189</v>
      </c>
    </row>
    <row r="884" spans="1:5" ht="15" x14ac:dyDescent="0.25">
      <c r="A884" s="126">
        <v>39627</v>
      </c>
      <c r="B884" s="127" t="s">
        <v>194</v>
      </c>
      <c r="C884" s="128" t="s">
        <v>195</v>
      </c>
      <c r="D884" s="129">
        <v>157.01</v>
      </c>
      <c r="E884" s="127" t="s">
        <v>189</v>
      </c>
    </row>
    <row r="885" spans="1:5" ht="15" x14ac:dyDescent="0.25">
      <c r="A885" s="126">
        <v>39627</v>
      </c>
      <c r="B885" s="127" t="s">
        <v>194</v>
      </c>
      <c r="C885" s="128" t="s">
        <v>195</v>
      </c>
      <c r="D885" s="129">
        <v>234.98</v>
      </c>
      <c r="E885" s="127" t="s">
        <v>186</v>
      </c>
    </row>
    <row r="886" spans="1:5" ht="15" x14ac:dyDescent="0.25">
      <c r="A886" s="126">
        <v>39627</v>
      </c>
      <c r="B886" s="127" t="s">
        <v>194</v>
      </c>
      <c r="C886" s="128" t="s">
        <v>195</v>
      </c>
      <c r="D886" s="129">
        <v>138.06</v>
      </c>
      <c r="E886" s="127" t="s">
        <v>189</v>
      </c>
    </row>
    <row r="887" spans="1:5" ht="15" x14ac:dyDescent="0.25">
      <c r="A887" s="126">
        <v>39627</v>
      </c>
      <c r="B887" s="127" t="s">
        <v>190</v>
      </c>
      <c r="C887" s="128" t="s">
        <v>211</v>
      </c>
      <c r="D887" s="129">
        <v>456.21</v>
      </c>
      <c r="E887" s="127" t="s">
        <v>186</v>
      </c>
    </row>
    <row r="888" spans="1:5" ht="15" x14ac:dyDescent="0.25">
      <c r="A888" s="126">
        <v>39628</v>
      </c>
      <c r="B888" s="127" t="s">
        <v>184</v>
      </c>
      <c r="C888" s="128" t="s">
        <v>185</v>
      </c>
      <c r="D888" s="129">
        <v>655.16999999999996</v>
      </c>
      <c r="E888" s="127" t="s">
        <v>189</v>
      </c>
    </row>
    <row r="889" spans="1:5" ht="15" x14ac:dyDescent="0.25">
      <c r="A889" s="126">
        <v>39628</v>
      </c>
      <c r="B889" s="127" t="s">
        <v>184</v>
      </c>
      <c r="C889" s="128" t="s">
        <v>185</v>
      </c>
      <c r="D889" s="129">
        <v>32.32</v>
      </c>
      <c r="E889" s="127" t="s">
        <v>186</v>
      </c>
    </row>
    <row r="890" spans="1:5" ht="15" x14ac:dyDescent="0.25">
      <c r="A890" s="126">
        <v>39628</v>
      </c>
      <c r="B890" s="127" t="s">
        <v>192</v>
      </c>
      <c r="C890" s="128" t="s">
        <v>193</v>
      </c>
      <c r="D890" s="129">
        <v>9172.41</v>
      </c>
      <c r="E890" s="127" t="s">
        <v>186</v>
      </c>
    </row>
    <row r="891" spans="1:5" ht="15" x14ac:dyDescent="0.25">
      <c r="A891" s="126">
        <v>39628</v>
      </c>
      <c r="B891" s="127" t="s">
        <v>207</v>
      </c>
      <c r="C891" s="128" t="s">
        <v>212</v>
      </c>
      <c r="D891" s="129">
        <v>0.13</v>
      </c>
      <c r="E891" s="127" t="s">
        <v>186</v>
      </c>
    </row>
    <row r="892" spans="1:5" ht="15" x14ac:dyDescent="0.25">
      <c r="A892" s="126">
        <v>39628</v>
      </c>
      <c r="B892" s="127" t="s">
        <v>194</v>
      </c>
      <c r="C892" s="128" t="s">
        <v>195</v>
      </c>
      <c r="D892" s="129">
        <v>117.67</v>
      </c>
      <c r="E892" s="127" t="s">
        <v>189</v>
      </c>
    </row>
    <row r="893" spans="1:5" ht="15" x14ac:dyDescent="0.25">
      <c r="A893" s="126">
        <v>39628</v>
      </c>
      <c r="B893" s="127" t="s">
        <v>194</v>
      </c>
      <c r="C893" s="128" t="s">
        <v>195</v>
      </c>
      <c r="D893" s="129">
        <v>517.24</v>
      </c>
      <c r="E893" s="127" t="s">
        <v>189</v>
      </c>
    </row>
    <row r="894" spans="1:5" ht="15" x14ac:dyDescent="0.25">
      <c r="A894" s="126">
        <v>39628</v>
      </c>
      <c r="B894" s="127" t="s">
        <v>200</v>
      </c>
      <c r="C894" s="128" t="s">
        <v>201</v>
      </c>
      <c r="D894" s="129">
        <v>24.87</v>
      </c>
      <c r="E894" s="127" t="s">
        <v>189</v>
      </c>
    </row>
    <row r="895" spans="1:5" ht="15" x14ac:dyDescent="0.25">
      <c r="A895" s="126">
        <v>39628</v>
      </c>
      <c r="B895" s="127" t="s">
        <v>218</v>
      </c>
      <c r="C895" s="128" t="s">
        <v>219</v>
      </c>
      <c r="D895" s="129">
        <v>9.5299999999999994</v>
      </c>
      <c r="E895" s="127" t="s">
        <v>189</v>
      </c>
    </row>
    <row r="896" spans="1:5" ht="15" x14ac:dyDescent="0.25">
      <c r="A896" s="126">
        <v>39628</v>
      </c>
      <c r="B896" s="127" t="s">
        <v>231</v>
      </c>
      <c r="C896" s="128" t="s">
        <v>232</v>
      </c>
      <c r="D896" s="129">
        <v>251.94</v>
      </c>
      <c r="E896" s="127" t="s">
        <v>189</v>
      </c>
    </row>
    <row r="897" spans="1:5" ht="15" x14ac:dyDescent="0.25">
      <c r="A897" s="126">
        <v>39628</v>
      </c>
      <c r="B897" s="127" t="s">
        <v>187</v>
      </c>
      <c r="C897" s="128" t="s">
        <v>214</v>
      </c>
      <c r="D897" s="129">
        <v>163.78</v>
      </c>
      <c r="E897" s="127" t="s">
        <v>189</v>
      </c>
    </row>
    <row r="898" spans="1:5" ht="15" x14ac:dyDescent="0.25">
      <c r="A898" s="126">
        <v>39628</v>
      </c>
      <c r="B898" s="127" t="s">
        <v>187</v>
      </c>
      <c r="C898" s="128" t="s">
        <v>214</v>
      </c>
      <c r="D898" s="129">
        <v>10.24</v>
      </c>
      <c r="E898" s="127" t="s">
        <v>189</v>
      </c>
    </row>
    <row r="899" spans="1:5" ht="15" x14ac:dyDescent="0.25">
      <c r="A899" s="126">
        <v>39628</v>
      </c>
      <c r="B899" s="127" t="s">
        <v>187</v>
      </c>
      <c r="C899" s="128" t="s">
        <v>222</v>
      </c>
      <c r="D899" s="129">
        <v>12433.17</v>
      </c>
      <c r="E899" s="127" t="s">
        <v>189</v>
      </c>
    </row>
    <row r="900" spans="1:5" ht="15" x14ac:dyDescent="0.25">
      <c r="A900" s="126">
        <v>39628</v>
      </c>
      <c r="B900" s="127" t="s">
        <v>215</v>
      </c>
      <c r="C900" s="128" t="s">
        <v>216</v>
      </c>
      <c r="D900" s="129">
        <v>30.23</v>
      </c>
      <c r="E900" s="127" t="s">
        <v>189</v>
      </c>
    </row>
    <row r="901" spans="1:5" ht="15" x14ac:dyDescent="0.25">
      <c r="A901" s="126">
        <v>39628</v>
      </c>
      <c r="B901" s="127" t="s">
        <v>238</v>
      </c>
      <c r="C901" s="128" t="s">
        <v>239</v>
      </c>
      <c r="D901" s="129">
        <v>4.53</v>
      </c>
      <c r="E901" s="127" t="s">
        <v>186</v>
      </c>
    </row>
    <row r="902" spans="1:5" ht="15" x14ac:dyDescent="0.25">
      <c r="A902" s="126">
        <v>39628</v>
      </c>
      <c r="B902" s="127" t="s">
        <v>226</v>
      </c>
      <c r="C902" s="128" t="s">
        <v>227</v>
      </c>
      <c r="D902" s="129">
        <v>9.35</v>
      </c>
      <c r="E902" s="127" t="s">
        <v>189</v>
      </c>
    </row>
    <row r="903" spans="1:5" ht="15" x14ac:dyDescent="0.25">
      <c r="A903" s="126">
        <v>39628</v>
      </c>
      <c r="B903" s="127" t="s">
        <v>196</v>
      </c>
      <c r="C903" s="128" t="s">
        <v>197</v>
      </c>
      <c r="D903" s="129">
        <v>14876.5</v>
      </c>
      <c r="E903" s="127" t="s">
        <v>189</v>
      </c>
    </row>
    <row r="904" spans="1:5" ht="15" x14ac:dyDescent="0.25">
      <c r="A904" s="126">
        <v>39628</v>
      </c>
      <c r="B904" s="127" t="s">
        <v>196</v>
      </c>
      <c r="C904" s="128" t="s">
        <v>197</v>
      </c>
      <c r="D904" s="129">
        <v>5931.76</v>
      </c>
      <c r="E904" s="127" t="s">
        <v>189</v>
      </c>
    </row>
    <row r="905" spans="1:5" ht="15" x14ac:dyDescent="0.25">
      <c r="A905" s="126">
        <v>39628</v>
      </c>
      <c r="B905" s="127" t="s">
        <v>196</v>
      </c>
      <c r="C905" s="128" t="s">
        <v>197</v>
      </c>
      <c r="D905" s="129">
        <v>1417.47</v>
      </c>
      <c r="E905" s="127" t="s">
        <v>189</v>
      </c>
    </row>
    <row r="906" spans="1:5" ht="15" x14ac:dyDescent="0.25">
      <c r="A906" s="126">
        <v>39628</v>
      </c>
      <c r="B906" s="127" t="s">
        <v>240</v>
      </c>
      <c r="C906" s="128" t="s">
        <v>241</v>
      </c>
      <c r="D906" s="129">
        <v>1130.57</v>
      </c>
      <c r="E906" s="127" t="s">
        <v>189</v>
      </c>
    </row>
    <row r="907" spans="1:5" ht="15" x14ac:dyDescent="0.25">
      <c r="A907" s="126">
        <v>39628</v>
      </c>
      <c r="B907" s="127" t="s">
        <v>190</v>
      </c>
      <c r="C907" s="128" t="s">
        <v>213</v>
      </c>
      <c r="D907" s="129">
        <v>918.97</v>
      </c>
      <c r="E907" s="127" t="s">
        <v>189</v>
      </c>
    </row>
    <row r="908" spans="1:5" ht="15" x14ac:dyDescent="0.25">
      <c r="A908" s="126">
        <v>39628</v>
      </c>
      <c r="B908" s="127" t="s">
        <v>190</v>
      </c>
      <c r="C908" s="128" t="s">
        <v>213</v>
      </c>
      <c r="D908" s="129">
        <v>0.13</v>
      </c>
      <c r="E908" s="127" t="s">
        <v>189</v>
      </c>
    </row>
    <row r="909" spans="1:5" ht="15" x14ac:dyDescent="0.25">
      <c r="A909" s="126">
        <v>39628</v>
      </c>
      <c r="B909" s="127" t="s">
        <v>190</v>
      </c>
      <c r="C909" s="128" t="s">
        <v>211</v>
      </c>
      <c r="D909" s="129">
        <v>2.83</v>
      </c>
      <c r="E909" s="127" t="s">
        <v>189</v>
      </c>
    </row>
    <row r="910" spans="1:5" ht="15" x14ac:dyDescent="0.25">
      <c r="A910" s="126">
        <v>39628</v>
      </c>
      <c r="B910" s="127" t="s">
        <v>190</v>
      </c>
      <c r="C910" s="128" t="s">
        <v>211</v>
      </c>
      <c r="D910" s="129">
        <v>1.52</v>
      </c>
      <c r="E910" s="127" t="s">
        <v>186</v>
      </c>
    </row>
    <row r="911" spans="1:5" ht="15" x14ac:dyDescent="0.25">
      <c r="A911" s="126">
        <v>39628</v>
      </c>
      <c r="B911" s="127" t="s">
        <v>190</v>
      </c>
      <c r="C911" s="128" t="s">
        <v>211</v>
      </c>
      <c r="D911" s="129">
        <v>148.49</v>
      </c>
      <c r="E911" s="127" t="s">
        <v>186</v>
      </c>
    </row>
    <row r="912" spans="1:5" ht="15" x14ac:dyDescent="0.25">
      <c r="A912" s="126">
        <v>39629</v>
      </c>
      <c r="B912" s="127" t="s">
        <v>207</v>
      </c>
      <c r="C912" s="128" t="s">
        <v>212</v>
      </c>
      <c r="D912" s="129">
        <v>49.66</v>
      </c>
      <c r="E912" s="127" t="s">
        <v>189</v>
      </c>
    </row>
    <row r="913" spans="1:5" ht="15" x14ac:dyDescent="0.25">
      <c r="A913" s="126">
        <v>39629</v>
      </c>
      <c r="B913" s="127" t="s">
        <v>194</v>
      </c>
      <c r="C913" s="128" t="s">
        <v>195</v>
      </c>
      <c r="D913" s="129">
        <v>16.02</v>
      </c>
      <c r="E913" s="127" t="s">
        <v>189</v>
      </c>
    </row>
    <row r="914" spans="1:5" ht="15" x14ac:dyDescent="0.25">
      <c r="A914" s="126">
        <v>39629</v>
      </c>
      <c r="B914" s="127" t="s">
        <v>194</v>
      </c>
      <c r="C914" s="128" t="s">
        <v>195</v>
      </c>
      <c r="D914" s="129">
        <v>429.82</v>
      </c>
      <c r="E914" s="127" t="s">
        <v>189</v>
      </c>
    </row>
    <row r="915" spans="1:5" ht="15" x14ac:dyDescent="0.25">
      <c r="A915" s="126">
        <v>39629</v>
      </c>
      <c r="B915" s="127" t="s">
        <v>187</v>
      </c>
      <c r="C915" s="128" t="s">
        <v>188</v>
      </c>
      <c r="D915" s="129">
        <v>22</v>
      </c>
      <c r="E915" s="127" t="s">
        <v>189</v>
      </c>
    </row>
    <row r="916" spans="1:5" ht="15" x14ac:dyDescent="0.25">
      <c r="A916" s="126">
        <v>39629</v>
      </c>
      <c r="B916" s="127" t="s">
        <v>231</v>
      </c>
      <c r="C916" s="128" t="s">
        <v>242</v>
      </c>
      <c r="D916" s="129">
        <v>1231.02</v>
      </c>
      <c r="E916" s="127" t="s">
        <v>186</v>
      </c>
    </row>
    <row r="917" spans="1:5" ht="15" x14ac:dyDescent="0.25">
      <c r="A917" s="126">
        <v>39629</v>
      </c>
      <c r="B917" s="127" t="s">
        <v>190</v>
      </c>
      <c r="C917" s="128" t="s">
        <v>191</v>
      </c>
      <c r="D917" s="129">
        <v>1889.33</v>
      </c>
      <c r="E917" s="127" t="s">
        <v>186</v>
      </c>
    </row>
    <row r="918" spans="1:5" ht="15" x14ac:dyDescent="0.25">
      <c r="A918" s="126">
        <v>39629</v>
      </c>
      <c r="B918" s="127" t="s">
        <v>190</v>
      </c>
      <c r="C918" s="128" t="s">
        <v>191</v>
      </c>
      <c r="D918" s="129">
        <v>5765.74</v>
      </c>
      <c r="E918" s="127" t="s">
        <v>189</v>
      </c>
    </row>
    <row r="919" spans="1:5" ht="15" x14ac:dyDescent="0.25">
      <c r="A919" s="126">
        <v>39629</v>
      </c>
      <c r="B919" s="127" t="s">
        <v>190</v>
      </c>
      <c r="C919" s="128" t="s">
        <v>191</v>
      </c>
      <c r="D919" s="129">
        <v>5574.94</v>
      </c>
      <c r="E919" s="127" t="s">
        <v>189</v>
      </c>
    </row>
    <row r="920" spans="1:5" ht="15" x14ac:dyDescent="0.25">
      <c r="A920" s="126">
        <v>39629</v>
      </c>
      <c r="B920" s="127" t="s">
        <v>190</v>
      </c>
      <c r="C920" s="128" t="s">
        <v>191</v>
      </c>
      <c r="D920" s="129">
        <v>1861.42</v>
      </c>
      <c r="E920" s="127" t="s">
        <v>189</v>
      </c>
    </row>
    <row r="921" spans="1:5" ht="15" x14ac:dyDescent="0.25">
      <c r="A921" s="126">
        <v>39630</v>
      </c>
      <c r="B921" s="127" t="s">
        <v>207</v>
      </c>
      <c r="C921" s="128" t="s">
        <v>212</v>
      </c>
      <c r="D921" s="129">
        <v>13.52</v>
      </c>
      <c r="E921" s="127" t="s">
        <v>189</v>
      </c>
    </row>
    <row r="922" spans="1:5" ht="15" x14ac:dyDescent="0.25">
      <c r="A922" s="126">
        <v>39630</v>
      </c>
      <c r="B922" s="127" t="s">
        <v>194</v>
      </c>
      <c r="C922" s="128" t="s">
        <v>195</v>
      </c>
      <c r="D922" s="129">
        <v>112.68</v>
      </c>
      <c r="E922" s="127" t="s">
        <v>189</v>
      </c>
    </row>
    <row r="923" spans="1:5" ht="15" x14ac:dyDescent="0.25">
      <c r="A923" s="126">
        <v>39632</v>
      </c>
      <c r="B923" s="127" t="s">
        <v>190</v>
      </c>
      <c r="C923" s="128" t="s">
        <v>191</v>
      </c>
      <c r="D923" s="129">
        <v>3781.87</v>
      </c>
      <c r="E923" s="127" t="s">
        <v>189</v>
      </c>
    </row>
    <row r="924" spans="1:5" ht="15" x14ac:dyDescent="0.25">
      <c r="A924" s="126">
        <v>39633</v>
      </c>
      <c r="B924" s="127" t="s">
        <v>184</v>
      </c>
      <c r="C924" s="128" t="s">
        <v>185</v>
      </c>
      <c r="D924" s="129">
        <v>429.82</v>
      </c>
      <c r="E924" s="127" t="s">
        <v>186</v>
      </c>
    </row>
    <row r="925" spans="1:5" ht="15" x14ac:dyDescent="0.25">
      <c r="A925" s="126">
        <v>39633</v>
      </c>
      <c r="B925" s="127" t="s">
        <v>194</v>
      </c>
      <c r="C925" s="128" t="s">
        <v>195</v>
      </c>
      <c r="D925" s="129">
        <v>320.54000000000002</v>
      </c>
      <c r="E925" s="127" t="s">
        <v>189</v>
      </c>
    </row>
    <row r="926" spans="1:5" ht="15" x14ac:dyDescent="0.25">
      <c r="A926" s="126">
        <v>39633</v>
      </c>
      <c r="B926" s="127" t="s">
        <v>194</v>
      </c>
      <c r="C926" s="128" t="s">
        <v>195</v>
      </c>
      <c r="D926" s="129">
        <v>18.36</v>
      </c>
      <c r="E926" s="127" t="s">
        <v>189</v>
      </c>
    </row>
    <row r="927" spans="1:5" ht="15" x14ac:dyDescent="0.25">
      <c r="A927" s="126">
        <v>39633</v>
      </c>
      <c r="B927" s="127" t="s">
        <v>194</v>
      </c>
      <c r="C927" s="128" t="s">
        <v>195</v>
      </c>
      <c r="D927" s="129">
        <v>478.8</v>
      </c>
      <c r="E927" s="127" t="s">
        <v>189</v>
      </c>
    </row>
    <row r="928" spans="1:5" ht="15" x14ac:dyDescent="0.25">
      <c r="A928" s="126">
        <v>39633</v>
      </c>
      <c r="B928" s="127" t="s">
        <v>194</v>
      </c>
      <c r="C928" s="128" t="s">
        <v>195</v>
      </c>
      <c r="D928" s="129">
        <v>596.33000000000004</v>
      </c>
      <c r="E928" s="127" t="s">
        <v>189</v>
      </c>
    </row>
    <row r="929" spans="1:5" ht="15" x14ac:dyDescent="0.25">
      <c r="A929" s="126">
        <v>39633</v>
      </c>
      <c r="B929" s="127" t="s">
        <v>187</v>
      </c>
      <c r="C929" s="128" t="s">
        <v>188</v>
      </c>
      <c r="D929" s="129">
        <v>22</v>
      </c>
      <c r="E929" s="127" t="s">
        <v>186</v>
      </c>
    </row>
    <row r="930" spans="1:5" ht="15" x14ac:dyDescent="0.25">
      <c r="A930" s="126">
        <v>39633</v>
      </c>
      <c r="B930" s="127" t="s">
        <v>224</v>
      </c>
      <c r="C930" s="128" t="s">
        <v>225</v>
      </c>
      <c r="D930" s="129">
        <v>28.99</v>
      </c>
      <c r="E930" s="127" t="s">
        <v>189</v>
      </c>
    </row>
    <row r="931" spans="1:5" ht="15" x14ac:dyDescent="0.25">
      <c r="A931" s="126">
        <v>39634</v>
      </c>
      <c r="B931" s="127" t="s">
        <v>184</v>
      </c>
      <c r="C931" s="128" t="s">
        <v>185</v>
      </c>
      <c r="D931" s="129">
        <v>16.03</v>
      </c>
      <c r="E931" s="127" t="s">
        <v>189</v>
      </c>
    </row>
    <row r="932" spans="1:5" ht="15" x14ac:dyDescent="0.25">
      <c r="A932" s="126">
        <v>39634</v>
      </c>
      <c r="B932" s="127" t="s">
        <v>184</v>
      </c>
      <c r="C932" s="128" t="s">
        <v>185</v>
      </c>
      <c r="D932" s="129">
        <v>621.59</v>
      </c>
      <c r="E932" s="127" t="s">
        <v>189</v>
      </c>
    </row>
    <row r="933" spans="1:5" ht="15" x14ac:dyDescent="0.25">
      <c r="A933" s="126">
        <v>39634</v>
      </c>
      <c r="B933" s="127" t="s">
        <v>207</v>
      </c>
      <c r="C933" s="128" t="s">
        <v>212</v>
      </c>
      <c r="D933" s="129">
        <v>72.95</v>
      </c>
      <c r="E933" s="127" t="s">
        <v>186</v>
      </c>
    </row>
    <row r="934" spans="1:5" ht="15" x14ac:dyDescent="0.25">
      <c r="A934" s="126">
        <v>39634</v>
      </c>
      <c r="B934" s="127" t="s">
        <v>194</v>
      </c>
      <c r="C934" s="128" t="s">
        <v>195</v>
      </c>
      <c r="D934" s="129">
        <v>67.22</v>
      </c>
      <c r="E934" s="127" t="s">
        <v>189</v>
      </c>
    </row>
    <row r="935" spans="1:5" ht="15" x14ac:dyDescent="0.25">
      <c r="A935" s="126">
        <v>39634</v>
      </c>
      <c r="B935" s="127" t="s">
        <v>194</v>
      </c>
      <c r="C935" s="128" t="s">
        <v>195</v>
      </c>
      <c r="D935" s="129">
        <v>308.99</v>
      </c>
      <c r="E935" s="127" t="s">
        <v>189</v>
      </c>
    </row>
    <row r="936" spans="1:5" ht="15" x14ac:dyDescent="0.25">
      <c r="A936" s="126">
        <v>39634</v>
      </c>
      <c r="B936" s="127" t="s">
        <v>194</v>
      </c>
      <c r="C936" s="128" t="s">
        <v>195</v>
      </c>
      <c r="D936" s="129">
        <v>514.94000000000005</v>
      </c>
      <c r="E936" s="127" t="s">
        <v>189</v>
      </c>
    </row>
    <row r="937" spans="1:5" ht="15" x14ac:dyDescent="0.25">
      <c r="A937" s="126">
        <v>39634</v>
      </c>
      <c r="B937" s="127" t="s">
        <v>194</v>
      </c>
      <c r="C937" s="128" t="s">
        <v>195</v>
      </c>
      <c r="D937" s="129">
        <v>323.52999999999997</v>
      </c>
      <c r="E937" s="127" t="s">
        <v>189</v>
      </c>
    </row>
    <row r="938" spans="1:5" ht="15" x14ac:dyDescent="0.25">
      <c r="A938" s="126">
        <v>39634</v>
      </c>
      <c r="B938" s="127" t="s">
        <v>194</v>
      </c>
      <c r="C938" s="128" t="s">
        <v>195</v>
      </c>
      <c r="D938" s="129">
        <v>409.14</v>
      </c>
      <c r="E938" s="127" t="s">
        <v>189</v>
      </c>
    </row>
    <row r="939" spans="1:5" ht="15" x14ac:dyDescent="0.25">
      <c r="A939" s="126">
        <v>39634</v>
      </c>
      <c r="B939" s="127" t="s">
        <v>194</v>
      </c>
      <c r="C939" s="128" t="s">
        <v>195</v>
      </c>
      <c r="D939" s="129">
        <v>841</v>
      </c>
      <c r="E939" s="127" t="s">
        <v>189</v>
      </c>
    </row>
    <row r="940" spans="1:5" ht="15" x14ac:dyDescent="0.25">
      <c r="A940" s="126">
        <v>39634</v>
      </c>
      <c r="B940" s="127" t="s">
        <v>224</v>
      </c>
      <c r="C940" s="128" t="s">
        <v>225</v>
      </c>
      <c r="D940" s="129">
        <v>2.9</v>
      </c>
      <c r="E940" s="127" t="s">
        <v>189</v>
      </c>
    </row>
    <row r="941" spans="1:5" ht="15" x14ac:dyDescent="0.25">
      <c r="A941" s="126">
        <v>39634</v>
      </c>
      <c r="B941" s="127" t="s">
        <v>190</v>
      </c>
      <c r="C941" s="128" t="s">
        <v>191</v>
      </c>
      <c r="D941" s="129">
        <v>5772.31</v>
      </c>
      <c r="E941" s="127" t="s">
        <v>186</v>
      </c>
    </row>
    <row r="942" spans="1:5" ht="15" x14ac:dyDescent="0.25">
      <c r="A942" s="126">
        <v>39634</v>
      </c>
      <c r="B942" s="127" t="s">
        <v>190</v>
      </c>
      <c r="C942" s="128" t="s">
        <v>191</v>
      </c>
      <c r="D942" s="129">
        <v>4700.08</v>
      </c>
      <c r="E942" s="127" t="s">
        <v>186</v>
      </c>
    </row>
    <row r="943" spans="1:5" ht="15" x14ac:dyDescent="0.25">
      <c r="A943" s="126">
        <v>39634</v>
      </c>
      <c r="B943" s="127" t="s">
        <v>204</v>
      </c>
      <c r="C943" s="128" t="s">
        <v>233</v>
      </c>
      <c r="D943" s="129">
        <v>61.13</v>
      </c>
      <c r="E943" s="127" t="s">
        <v>189</v>
      </c>
    </row>
    <row r="944" spans="1:5" ht="15" x14ac:dyDescent="0.25">
      <c r="A944" s="126">
        <v>39634</v>
      </c>
      <c r="B944" s="127" t="s">
        <v>196</v>
      </c>
      <c r="C944" s="128" t="s">
        <v>197</v>
      </c>
      <c r="D944" s="129">
        <v>11568.71</v>
      </c>
      <c r="E944" s="127" t="s">
        <v>186</v>
      </c>
    </row>
    <row r="945" spans="1:5" ht="15" x14ac:dyDescent="0.25">
      <c r="A945" s="126">
        <v>39635</v>
      </c>
      <c r="B945" s="127" t="s">
        <v>194</v>
      </c>
      <c r="C945" s="128" t="s">
        <v>195</v>
      </c>
      <c r="D945" s="129">
        <v>295.05</v>
      </c>
      <c r="E945" s="127" t="s">
        <v>189</v>
      </c>
    </row>
    <row r="946" spans="1:5" ht="15" x14ac:dyDescent="0.25">
      <c r="A946" s="126">
        <v>39635</v>
      </c>
      <c r="B946" s="127" t="s">
        <v>194</v>
      </c>
      <c r="C946" s="128" t="s">
        <v>195</v>
      </c>
      <c r="D946" s="129">
        <v>527.38</v>
      </c>
      <c r="E946" s="127" t="s">
        <v>189</v>
      </c>
    </row>
    <row r="947" spans="1:5" ht="15" x14ac:dyDescent="0.25">
      <c r="A947" s="126">
        <v>39635</v>
      </c>
      <c r="B947" s="127" t="s">
        <v>194</v>
      </c>
      <c r="C947" s="128" t="s">
        <v>195</v>
      </c>
      <c r="D947" s="129">
        <v>1270.8599999999999</v>
      </c>
      <c r="E947" s="127" t="s">
        <v>189</v>
      </c>
    </row>
    <row r="948" spans="1:5" ht="15" x14ac:dyDescent="0.25">
      <c r="A948" s="126">
        <v>39636</v>
      </c>
      <c r="B948" s="127" t="s">
        <v>192</v>
      </c>
      <c r="C948" s="128" t="s">
        <v>193</v>
      </c>
      <c r="D948" s="129">
        <v>280.52999999999997</v>
      </c>
      <c r="E948" s="127" t="s">
        <v>189</v>
      </c>
    </row>
    <row r="949" spans="1:5" ht="15" x14ac:dyDescent="0.25">
      <c r="A949" s="126">
        <v>39636</v>
      </c>
      <c r="B949" s="127" t="s">
        <v>192</v>
      </c>
      <c r="C949" s="128" t="s">
        <v>193</v>
      </c>
      <c r="D949" s="129">
        <v>21.36</v>
      </c>
      <c r="E949" s="127" t="s">
        <v>186</v>
      </c>
    </row>
    <row r="950" spans="1:5" ht="15" x14ac:dyDescent="0.25">
      <c r="A950" s="126">
        <v>39636</v>
      </c>
      <c r="B950" s="127" t="s">
        <v>194</v>
      </c>
      <c r="C950" s="128" t="s">
        <v>195</v>
      </c>
      <c r="D950" s="129">
        <v>206.81</v>
      </c>
      <c r="E950" s="127" t="s">
        <v>189</v>
      </c>
    </row>
    <row r="951" spans="1:5" ht="15" x14ac:dyDescent="0.25">
      <c r="A951" s="126">
        <v>39636</v>
      </c>
      <c r="B951" s="127" t="s">
        <v>194</v>
      </c>
      <c r="C951" s="128" t="s">
        <v>195</v>
      </c>
      <c r="D951" s="129">
        <v>338.26</v>
      </c>
      <c r="E951" s="127" t="s">
        <v>189</v>
      </c>
    </row>
    <row r="952" spans="1:5" ht="15" x14ac:dyDescent="0.25">
      <c r="A952" s="126">
        <v>39637</v>
      </c>
      <c r="B952" s="127" t="s">
        <v>194</v>
      </c>
      <c r="C952" s="128" t="s">
        <v>195</v>
      </c>
      <c r="D952" s="129">
        <v>132.44</v>
      </c>
      <c r="E952" s="127" t="s">
        <v>189</v>
      </c>
    </row>
    <row r="953" spans="1:5" ht="15" x14ac:dyDescent="0.25">
      <c r="A953" s="126">
        <v>39640</v>
      </c>
      <c r="B953" s="127" t="s">
        <v>198</v>
      </c>
      <c r="C953" s="128" t="s">
        <v>199</v>
      </c>
      <c r="D953" s="129">
        <v>1444.26</v>
      </c>
      <c r="E953" s="127" t="s">
        <v>186</v>
      </c>
    </row>
    <row r="954" spans="1:5" ht="15" x14ac:dyDescent="0.25">
      <c r="A954" s="126">
        <v>39640</v>
      </c>
      <c r="B954" s="127" t="s">
        <v>184</v>
      </c>
      <c r="C954" s="128" t="s">
        <v>185</v>
      </c>
      <c r="D954" s="129">
        <v>286.54000000000002</v>
      </c>
      <c r="E954" s="127" t="s">
        <v>189</v>
      </c>
    </row>
    <row r="955" spans="1:5" ht="15" x14ac:dyDescent="0.25">
      <c r="A955" s="126">
        <v>39640</v>
      </c>
      <c r="B955" s="127" t="s">
        <v>184</v>
      </c>
      <c r="C955" s="128" t="s">
        <v>185</v>
      </c>
      <c r="D955" s="129">
        <v>621.59</v>
      </c>
      <c r="E955" s="127" t="s">
        <v>186</v>
      </c>
    </row>
    <row r="956" spans="1:5" ht="15" x14ac:dyDescent="0.25">
      <c r="A956" s="126">
        <v>39640</v>
      </c>
      <c r="B956" s="127" t="s">
        <v>192</v>
      </c>
      <c r="C956" s="128" t="s">
        <v>193</v>
      </c>
      <c r="D956" s="129">
        <v>1444.26</v>
      </c>
      <c r="E956" s="127" t="s">
        <v>189</v>
      </c>
    </row>
    <row r="957" spans="1:5" ht="15" x14ac:dyDescent="0.25">
      <c r="A957" s="126">
        <v>39640</v>
      </c>
      <c r="B957" s="127" t="s">
        <v>194</v>
      </c>
      <c r="C957" s="128" t="s">
        <v>195</v>
      </c>
      <c r="D957" s="129">
        <v>35.299999999999997</v>
      </c>
      <c r="E957" s="127" t="s">
        <v>189</v>
      </c>
    </row>
    <row r="958" spans="1:5" ht="15" x14ac:dyDescent="0.25">
      <c r="A958" s="126">
        <v>39640</v>
      </c>
      <c r="B958" s="127" t="s">
        <v>194</v>
      </c>
      <c r="C958" s="128" t="s">
        <v>195</v>
      </c>
      <c r="D958" s="129">
        <v>49.86</v>
      </c>
      <c r="E958" s="127" t="s">
        <v>189</v>
      </c>
    </row>
    <row r="959" spans="1:5" ht="15" x14ac:dyDescent="0.25">
      <c r="A959" s="126">
        <v>39640</v>
      </c>
      <c r="B959" s="127" t="s">
        <v>194</v>
      </c>
      <c r="C959" s="128" t="s">
        <v>195</v>
      </c>
      <c r="D959" s="129">
        <v>24.57</v>
      </c>
      <c r="E959" s="127" t="s">
        <v>189</v>
      </c>
    </row>
    <row r="960" spans="1:5" ht="15" x14ac:dyDescent="0.25">
      <c r="A960" s="126">
        <v>39641</v>
      </c>
      <c r="B960" s="127" t="s">
        <v>184</v>
      </c>
      <c r="C960" s="128" t="s">
        <v>185</v>
      </c>
      <c r="D960" s="129">
        <v>4142.87</v>
      </c>
      <c r="E960" s="127" t="s">
        <v>186</v>
      </c>
    </row>
    <row r="961" spans="1:5" ht="15" x14ac:dyDescent="0.25">
      <c r="A961" s="126">
        <v>39641</v>
      </c>
      <c r="B961" s="127" t="s">
        <v>207</v>
      </c>
      <c r="C961" s="128" t="s">
        <v>212</v>
      </c>
      <c r="D961" s="129">
        <v>7.59</v>
      </c>
      <c r="E961" s="127" t="s">
        <v>189</v>
      </c>
    </row>
    <row r="962" spans="1:5" ht="15" x14ac:dyDescent="0.25">
      <c r="A962" s="126">
        <v>39641</v>
      </c>
      <c r="B962" s="127" t="s">
        <v>194</v>
      </c>
      <c r="C962" s="128" t="s">
        <v>195</v>
      </c>
      <c r="D962" s="129">
        <v>213.11</v>
      </c>
      <c r="E962" s="127" t="s">
        <v>189</v>
      </c>
    </row>
    <row r="963" spans="1:5" ht="15" x14ac:dyDescent="0.25">
      <c r="A963" s="126">
        <v>39641</v>
      </c>
      <c r="B963" s="127" t="s">
        <v>194</v>
      </c>
      <c r="C963" s="128" t="s">
        <v>195</v>
      </c>
      <c r="D963" s="129">
        <v>213.58</v>
      </c>
      <c r="E963" s="127" t="s">
        <v>189</v>
      </c>
    </row>
    <row r="964" spans="1:5" ht="15" x14ac:dyDescent="0.25">
      <c r="A964" s="126">
        <v>39641</v>
      </c>
      <c r="B964" s="127" t="s">
        <v>194</v>
      </c>
      <c r="C964" s="128" t="s">
        <v>195</v>
      </c>
      <c r="D964" s="129">
        <v>85.45</v>
      </c>
      <c r="E964" s="127" t="s">
        <v>189</v>
      </c>
    </row>
    <row r="965" spans="1:5" ht="15" x14ac:dyDescent="0.25">
      <c r="A965" s="126">
        <v>39642</v>
      </c>
      <c r="B965" s="127" t="s">
        <v>184</v>
      </c>
      <c r="C965" s="128" t="s">
        <v>185</v>
      </c>
      <c r="D965" s="129">
        <v>2945.03</v>
      </c>
      <c r="E965" s="127" t="s">
        <v>189</v>
      </c>
    </row>
    <row r="966" spans="1:5" ht="15" x14ac:dyDescent="0.25">
      <c r="A966" s="126">
        <v>39642</v>
      </c>
      <c r="B966" s="127" t="s">
        <v>184</v>
      </c>
      <c r="C966" s="128" t="s">
        <v>185</v>
      </c>
      <c r="D966" s="129">
        <v>63</v>
      </c>
      <c r="E966" s="127" t="s">
        <v>186</v>
      </c>
    </row>
    <row r="967" spans="1:5" ht="15" x14ac:dyDescent="0.25">
      <c r="A967" s="126">
        <v>39642</v>
      </c>
      <c r="B967" s="127" t="s">
        <v>184</v>
      </c>
      <c r="C967" s="128" t="s">
        <v>185</v>
      </c>
      <c r="D967" s="129">
        <v>44.23</v>
      </c>
      <c r="E967" s="127" t="s">
        <v>186</v>
      </c>
    </row>
    <row r="968" spans="1:5" ht="15" x14ac:dyDescent="0.25">
      <c r="A968" s="126">
        <v>39642</v>
      </c>
      <c r="B968" s="127" t="s">
        <v>184</v>
      </c>
      <c r="C968" s="128" t="s">
        <v>185</v>
      </c>
      <c r="D968" s="129">
        <v>3833.11</v>
      </c>
      <c r="E968" s="127" t="s">
        <v>186</v>
      </c>
    </row>
    <row r="969" spans="1:5" ht="15" x14ac:dyDescent="0.25">
      <c r="A969" s="126">
        <v>39642</v>
      </c>
      <c r="B969" s="127" t="s">
        <v>192</v>
      </c>
      <c r="C969" s="128" t="s">
        <v>193</v>
      </c>
      <c r="D969" s="129">
        <v>74.77</v>
      </c>
      <c r="E969" s="127" t="s">
        <v>186</v>
      </c>
    </row>
    <row r="970" spans="1:5" ht="15" x14ac:dyDescent="0.25">
      <c r="A970" s="126">
        <v>39642</v>
      </c>
      <c r="B970" s="127" t="s">
        <v>207</v>
      </c>
      <c r="C970" s="128" t="s">
        <v>212</v>
      </c>
      <c r="D970" s="129">
        <v>1.01</v>
      </c>
      <c r="E970" s="127" t="s">
        <v>189</v>
      </c>
    </row>
    <row r="971" spans="1:5" ht="15" x14ac:dyDescent="0.25">
      <c r="A971" s="126">
        <v>39642</v>
      </c>
      <c r="B971" s="127" t="s">
        <v>194</v>
      </c>
      <c r="C971" s="128" t="s">
        <v>195</v>
      </c>
      <c r="D971" s="129">
        <v>70.599999999999994</v>
      </c>
      <c r="E971" s="127" t="s">
        <v>189</v>
      </c>
    </row>
    <row r="972" spans="1:5" ht="15" x14ac:dyDescent="0.25">
      <c r="A972" s="126">
        <v>39642</v>
      </c>
      <c r="B972" s="127" t="s">
        <v>194</v>
      </c>
      <c r="C972" s="128" t="s">
        <v>195</v>
      </c>
      <c r="D972" s="129">
        <v>74.77</v>
      </c>
      <c r="E972" s="127" t="s">
        <v>189</v>
      </c>
    </row>
    <row r="973" spans="1:5" ht="15" x14ac:dyDescent="0.25">
      <c r="A973" s="126">
        <v>39642</v>
      </c>
      <c r="B973" s="127" t="s">
        <v>194</v>
      </c>
      <c r="C973" s="128" t="s">
        <v>195</v>
      </c>
      <c r="D973" s="129">
        <v>19.23</v>
      </c>
      <c r="E973" s="127" t="s">
        <v>189</v>
      </c>
    </row>
    <row r="974" spans="1:5" ht="15" x14ac:dyDescent="0.25">
      <c r="A974" s="126">
        <v>39642</v>
      </c>
      <c r="B974" s="127" t="s">
        <v>194</v>
      </c>
      <c r="C974" s="128" t="s">
        <v>195</v>
      </c>
      <c r="D974" s="129">
        <v>44.23</v>
      </c>
      <c r="E974" s="127" t="s">
        <v>189</v>
      </c>
    </row>
    <row r="975" spans="1:5" ht="15" x14ac:dyDescent="0.25">
      <c r="A975" s="126">
        <v>39642</v>
      </c>
      <c r="B975" s="127" t="s">
        <v>194</v>
      </c>
      <c r="C975" s="128" t="s">
        <v>195</v>
      </c>
      <c r="D975" s="129">
        <v>200.13</v>
      </c>
      <c r="E975" s="127" t="s">
        <v>189</v>
      </c>
    </row>
    <row r="976" spans="1:5" ht="15" x14ac:dyDescent="0.25">
      <c r="A976" s="126">
        <v>39642</v>
      </c>
      <c r="B976" s="127" t="s">
        <v>194</v>
      </c>
      <c r="C976" s="128" t="s">
        <v>195</v>
      </c>
      <c r="D976" s="129">
        <v>143.54</v>
      </c>
      <c r="E976" s="127" t="s">
        <v>189</v>
      </c>
    </row>
    <row r="977" spans="1:5" ht="15" x14ac:dyDescent="0.25">
      <c r="A977" s="126">
        <v>39642</v>
      </c>
      <c r="B977" s="127" t="s">
        <v>194</v>
      </c>
      <c r="C977" s="128" t="s">
        <v>195</v>
      </c>
      <c r="D977" s="129">
        <v>181.89</v>
      </c>
      <c r="E977" s="127" t="s">
        <v>189</v>
      </c>
    </row>
    <row r="978" spans="1:5" ht="15" x14ac:dyDescent="0.25">
      <c r="A978" s="126">
        <v>39642</v>
      </c>
      <c r="B978" s="127" t="s">
        <v>194</v>
      </c>
      <c r="C978" s="128" t="s">
        <v>195</v>
      </c>
      <c r="D978" s="129">
        <v>739.87</v>
      </c>
      <c r="E978" s="127" t="s">
        <v>189</v>
      </c>
    </row>
    <row r="979" spans="1:5" ht="15" x14ac:dyDescent="0.25">
      <c r="A979" s="126">
        <v>39642</v>
      </c>
      <c r="B979" s="127" t="s">
        <v>190</v>
      </c>
      <c r="C979" s="128" t="s">
        <v>191</v>
      </c>
      <c r="D979" s="129">
        <v>62.41</v>
      </c>
      <c r="E979" s="127" t="s">
        <v>189</v>
      </c>
    </row>
    <row r="980" spans="1:5" ht="15" x14ac:dyDescent="0.25">
      <c r="A980" s="126">
        <v>39643</v>
      </c>
      <c r="B980" s="127" t="s">
        <v>192</v>
      </c>
      <c r="C980" s="128" t="s">
        <v>193</v>
      </c>
      <c r="D980" s="129">
        <v>47.2</v>
      </c>
      <c r="E980" s="127" t="s">
        <v>186</v>
      </c>
    </row>
    <row r="981" spans="1:5" ht="15" x14ac:dyDescent="0.25">
      <c r="A981" s="126">
        <v>39643</v>
      </c>
      <c r="B981" s="127" t="s">
        <v>194</v>
      </c>
      <c r="C981" s="128" t="s">
        <v>195</v>
      </c>
      <c r="D981" s="129">
        <v>1232.43</v>
      </c>
      <c r="E981" s="127" t="s">
        <v>189</v>
      </c>
    </row>
    <row r="982" spans="1:5" ht="15" x14ac:dyDescent="0.25">
      <c r="A982" s="126">
        <v>39643</v>
      </c>
      <c r="B982" s="127" t="s">
        <v>194</v>
      </c>
      <c r="C982" s="128" t="s">
        <v>195</v>
      </c>
      <c r="D982" s="129">
        <v>98.68</v>
      </c>
      <c r="E982" s="127" t="s">
        <v>189</v>
      </c>
    </row>
    <row r="983" spans="1:5" ht="15" x14ac:dyDescent="0.25">
      <c r="A983" s="126">
        <v>39643</v>
      </c>
      <c r="B983" s="127" t="s">
        <v>190</v>
      </c>
      <c r="C983" s="128" t="s">
        <v>191</v>
      </c>
      <c r="D983" s="129">
        <v>2410.38</v>
      </c>
      <c r="E983" s="127" t="s">
        <v>189</v>
      </c>
    </row>
    <row r="984" spans="1:5" ht="15" x14ac:dyDescent="0.25">
      <c r="A984" s="126">
        <v>39643</v>
      </c>
      <c r="B984" s="127" t="s">
        <v>215</v>
      </c>
      <c r="C984" s="128" t="s">
        <v>206</v>
      </c>
      <c r="D984" s="129">
        <v>2123.86</v>
      </c>
      <c r="E984" s="127" t="s">
        <v>189</v>
      </c>
    </row>
    <row r="985" spans="1:5" ht="15" x14ac:dyDescent="0.25">
      <c r="A985" s="126">
        <v>39643</v>
      </c>
      <c r="B985" s="127" t="s">
        <v>215</v>
      </c>
      <c r="C985" s="128" t="s">
        <v>206</v>
      </c>
      <c r="D985" s="129">
        <v>489.71</v>
      </c>
      <c r="E985" s="127" t="s">
        <v>189</v>
      </c>
    </row>
    <row r="986" spans="1:5" ht="15" x14ac:dyDescent="0.25">
      <c r="A986" s="126">
        <v>39643</v>
      </c>
      <c r="B986" s="127" t="s">
        <v>240</v>
      </c>
      <c r="C986" s="128" t="s">
        <v>241</v>
      </c>
      <c r="D986" s="129">
        <v>1130.57</v>
      </c>
      <c r="E986" s="127" t="s">
        <v>186</v>
      </c>
    </row>
    <row r="987" spans="1:5" ht="15" x14ac:dyDescent="0.25">
      <c r="A987" s="126">
        <v>39644</v>
      </c>
      <c r="B987" s="127" t="s">
        <v>184</v>
      </c>
      <c r="C987" s="128" t="s">
        <v>185</v>
      </c>
      <c r="D987" s="129">
        <v>234.98</v>
      </c>
      <c r="E987" s="127" t="s">
        <v>186</v>
      </c>
    </row>
    <row r="988" spans="1:5" ht="15" x14ac:dyDescent="0.25">
      <c r="A988" s="126">
        <v>39644</v>
      </c>
      <c r="B988" s="127" t="s">
        <v>184</v>
      </c>
      <c r="C988" s="128" t="s">
        <v>185</v>
      </c>
      <c r="D988" s="129">
        <v>3258.84</v>
      </c>
      <c r="E988" s="127" t="s">
        <v>186</v>
      </c>
    </row>
    <row r="989" spans="1:5" ht="15" x14ac:dyDescent="0.25">
      <c r="A989" s="126">
        <v>39644</v>
      </c>
      <c r="B989" s="127" t="s">
        <v>184</v>
      </c>
      <c r="C989" s="128" t="s">
        <v>185</v>
      </c>
      <c r="D989" s="129">
        <v>82.45</v>
      </c>
      <c r="E989" s="127" t="s">
        <v>189</v>
      </c>
    </row>
    <row r="990" spans="1:5" ht="15" x14ac:dyDescent="0.25">
      <c r="A990" s="126">
        <v>39644</v>
      </c>
      <c r="B990" s="127" t="s">
        <v>192</v>
      </c>
      <c r="C990" s="128" t="s">
        <v>193</v>
      </c>
      <c r="D990" s="129">
        <v>9.86</v>
      </c>
      <c r="E990" s="127" t="s">
        <v>189</v>
      </c>
    </row>
    <row r="991" spans="1:5" ht="15" x14ac:dyDescent="0.25">
      <c r="A991" s="126">
        <v>39644</v>
      </c>
      <c r="B991" s="127" t="s">
        <v>207</v>
      </c>
      <c r="C991" s="128" t="s">
        <v>212</v>
      </c>
      <c r="D991" s="129">
        <v>5.69</v>
      </c>
      <c r="E991" s="127" t="s">
        <v>189</v>
      </c>
    </row>
    <row r="992" spans="1:5" ht="15" x14ac:dyDescent="0.25">
      <c r="A992" s="126">
        <v>39644</v>
      </c>
      <c r="B992" s="127" t="s">
        <v>194</v>
      </c>
      <c r="C992" s="128" t="s">
        <v>195</v>
      </c>
      <c r="D992" s="129">
        <v>50.06</v>
      </c>
      <c r="E992" s="127" t="s">
        <v>189</v>
      </c>
    </row>
    <row r="993" spans="1:5" ht="15" x14ac:dyDescent="0.25">
      <c r="A993" s="126">
        <v>39644</v>
      </c>
      <c r="B993" s="127" t="s">
        <v>194</v>
      </c>
      <c r="C993" s="128" t="s">
        <v>195</v>
      </c>
      <c r="D993" s="129">
        <v>65.3</v>
      </c>
      <c r="E993" s="127" t="s">
        <v>189</v>
      </c>
    </row>
    <row r="994" spans="1:5" ht="15" x14ac:dyDescent="0.25">
      <c r="A994" s="126">
        <v>39644</v>
      </c>
      <c r="B994" s="127" t="s">
        <v>194</v>
      </c>
      <c r="C994" s="128" t="s">
        <v>195</v>
      </c>
      <c r="D994" s="129">
        <v>280.68</v>
      </c>
      <c r="E994" s="127" t="s">
        <v>189</v>
      </c>
    </row>
    <row r="995" spans="1:5" ht="15" x14ac:dyDescent="0.25">
      <c r="A995" s="126">
        <v>39644</v>
      </c>
      <c r="B995" s="127" t="s">
        <v>190</v>
      </c>
      <c r="C995" s="128" t="s">
        <v>191</v>
      </c>
      <c r="D995" s="129">
        <v>27.59</v>
      </c>
      <c r="E995" s="127" t="s">
        <v>186</v>
      </c>
    </row>
    <row r="996" spans="1:5" ht="15" x14ac:dyDescent="0.25">
      <c r="A996" s="126">
        <v>39644</v>
      </c>
      <c r="B996" s="127" t="s">
        <v>190</v>
      </c>
      <c r="C996" s="128" t="s">
        <v>191</v>
      </c>
      <c r="D996" s="129">
        <v>4783.3</v>
      </c>
      <c r="E996" s="127" t="s">
        <v>189</v>
      </c>
    </row>
    <row r="997" spans="1:5" ht="15" x14ac:dyDescent="0.25">
      <c r="A997" s="126">
        <v>39644</v>
      </c>
      <c r="B997" s="127" t="s">
        <v>190</v>
      </c>
      <c r="C997" s="128" t="s">
        <v>191</v>
      </c>
      <c r="D997" s="129">
        <v>13881.29</v>
      </c>
      <c r="E997" s="127" t="s">
        <v>189</v>
      </c>
    </row>
    <row r="998" spans="1:5" ht="15" x14ac:dyDescent="0.25">
      <c r="A998" s="126">
        <v>39644</v>
      </c>
      <c r="B998" s="127" t="s">
        <v>196</v>
      </c>
      <c r="C998" s="128" t="s">
        <v>197</v>
      </c>
      <c r="D998" s="129">
        <v>4783.3</v>
      </c>
      <c r="E998" s="127" t="s">
        <v>186</v>
      </c>
    </row>
    <row r="999" spans="1:5" ht="15" x14ac:dyDescent="0.25">
      <c r="A999" s="126">
        <v>39644</v>
      </c>
      <c r="B999" s="127" t="s">
        <v>196</v>
      </c>
      <c r="C999" s="128" t="s">
        <v>197</v>
      </c>
      <c r="D999" s="129">
        <v>13881.29</v>
      </c>
      <c r="E999" s="127" t="s">
        <v>186</v>
      </c>
    </row>
    <row r="1000" spans="1:5" ht="15" x14ac:dyDescent="0.25">
      <c r="A1000" s="126">
        <v>39647</v>
      </c>
      <c r="B1000" s="127" t="s">
        <v>192</v>
      </c>
      <c r="C1000" s="128" t="s">
        <v>193</v>
      </c>
      <c r="D1000" s="129">
        <v>9412.51</v>
      </c>
      <c r="E1000" s="127" t="s">
        <v>189</v>
      </c>
    </row>
    <row r="1001" spans="1:5" ht="15" x14ac:dyDescent="0.25">
      <c r="A1001" s="126">
        <v>39647</v>
      </c>
      <c r="B1001" s="127" t="s">
        <v>194</v>
      </c>
      <c r="C1001" s="128" t="s">
        <v>195</v>
      </c>
      <c r="D1001" s="129">
        <v>5428.1</v>
      </c>
      <c r="E1001" s="127" t="s">
        <v>189</v>
      </c>
    </row>
    <row r="1002" spans="1:5" ht="15" x14ac:dyDescent="0.25">
      <c r="A1002" s="126">
        <v>39647</v>
      </c>
      <c r="B1002" s="127" t="s">
        <v>194</v>
      </c>
      <c r="C1002" s="128" t="s">
        <v>195</v>
      </c>
      <c r="D1002" s="129">
        <v>19.55</v>
      </c>
      <c r="E1002" s="127" t="s">
        <v>189</v>
      </c>
    </row>
    <row r="1003" spans="1:5" ht="15" x14ac:dyDescent="0.25">
      <c r="A1003" s="126">
        <v>39647</v>
      </c>
      <c r="B1003" s="127" t="s">
        <v>194</v>
      </c>
      <c r="C1003" s="128" t="s">
        <v>195</v>
      </c>
      <c r="D1003" s="129">
        <v>249.83</v>
      </c>
      <c r="E1003" s="127" t="s">
        <v>189</v>
      </c>
    </row>
    <row r="1004" spans="1:5" ht="15" x14ac:dyDescent="0.25">
      <c r="A1004" s="126">
        <v>39647</v>
      </c>
      <c r="B1004" s="127" t="s">
        <v>194</v>
      </c>
      <c r="C1004" s="128" t="s">
        <v>195</v>
      </c>
      <c r="D1004" s="129">
        <v>73.430000000000007</v>
      </c>
      <c r="E1004" s="127" t="s">
        <v>189</v>
      </c>
    </row>
    <row r="1005" spans="1:5" ht="15" x14ac:dyDescent="0.25">
      <c r="A1005" s="126">
        <v>39647</v>
      </c>
      <c r="B1005" s="127" t="s">
        <v>194</v>
      </c>
      <c r="C1005" s="128" t="s">
        <v>195</v>
      </c>
      <c r="D1005" s="129">
        <v>273.16000000000003</v>
      </c>
      <c r="E1005" s="127" t="s">
        <v>189</v>
      </c>
    </row>
    <row r="1006" spans="1:5" ht="15" x14ac:dyDescent="0.25">
      <c r="A1006" s="126">
        <v>39647</v>
      </c>
      <c r="B1006" s="127" t="s">
        <v>194</v>
      </c>
      <c r="C1006" s="128" t="s">
        <v>195</v>
      </c>
      <c r="D1006" s="129">
        <v>406.21</v>
      </c>
      <c r="E1006" s="127" t="s">
        <v>189</v>
      </c>
    </row>
    <row r="1007" spans="1:5" ht="15" x14ac:dyDescent="0.25">
      <c r="A1007" s="126">
        <v>39647</v>
      </c>
      <c r="B1007" s="127" t="s">
        <v>190</v>
      </c>
      <c r="C1007" s="128" t="s">
        <v>191</v>
      </c>
      <c r="D1007" s="129">
        <v>7080.91</v>
      </c>
      <c r="E1007" s="127" t="s">
        <v>186</v>
      </c>
    </row>
    <row r="1008" spans="1:5" ht="15" x14ac:dyDescent="0.25">
      <c r="A1008" s="126">
        <v>39647</v>
      </c>
      <c r="B1008" s="127" t="s">
        <v>190</v>
      </c>
      <c r="C1008" s="128" t="s">
        <v>191</v>
      </c>
      <c r="D1008" s="129">
        <v>2346.85</v>
      </c>
      <c r="E1008" s="127" t="s">
        <v>189</v>
      </c>
    </row>
    <row r="1009" spans="1:5" ht="15" x14ac:dyDescent="0.25">
      <c r="A1009" s="126">
        <v>39647</v>
      </c>
      <c r="B1009" s="127" t="s">
        <v>196</v>
      </c>
      <c r="C1009" s="128" t="s">
        <v>197</v>
      </c>
      <c r="D1009" s="129">
        <v>2346.85</v>
      </c>
      <c r="E1009" s="127" t="s">
        <v>186</v>
      </c>
    </row>
    <row r="1010" spans="1:5" ht="15" x14ac:dyDescent="0.25">
      <c r="A1010" s="126">
        <v>39648</v>
      </c>
      <c r="B1010" s="127" t="s">
        <v>184</v>
      </c>
      <c r="C1010" s="128" t="s">
        <v>185</v>
      </c>
      <c r="D1010" s="129">
        <v>35.700000000000003</v>
      </c>
      <c r="E1010" s="127" t="s">
        <v>189</v>
      </c>
    </row>
    <row r="1011" spans="1:5" ht="15" x14ac:dyDescent="0.25">
      <c r="A1011" s="126">
        <v>39648</v>
      </c>
      <c r="B1011" s="127" t="s">
        <v>192</v>
      </c>
      <c r="C1011" s="128" t="s">
        <v>193</v>
      </c>
      <c r="D1011" s="129">
        <v>652.27</v>
      </c>
      <c r="E1011" s="127" t="s">
        <v>189</v>
      </c>
    </row>
    <row r="1012" spans="1:5" ht="15" x14ac:dyDescent="0.25">
      <c r="A1012" s="126">
        <v>39648</v>
      </c>
      <c r="B1012" s="127" t="s">
        <v>192</v>
      </c>
      <c r="C1012" s="128" t="s">
        <v>193</v>
      </c>
      <c r="D1012" s="129">
        <v>50.2</v>
      </c>
      <c r="E1012" s="127" t="s">
        <v>186</v>
      </c>
    </row>
    <row r="1013" spans="1:5" ht="15" x14ac:dyDescent="0.25">
      <c r="A1013" s="126">
        <v>39648</v>
      </c>
      <c r="B1013" s="127" t="s">
        <v>207</v>
      </c>
      <c r="C1013" s="128" t="s">
        <v>212</v>
      </c>
      <c r="D1013" s="129">
        <v>1.01</v>
      </c>
      <c r="E1013" s="127" t="s">
        <v>189</v>
      </c>
    </row>
    <row r="1014" spans="1:5" ht="15" x14ac:dyDescent="0.25">
      <c r="A1014" s="126">
        <v>39648</v>
      </c>
      <c r="B1014" s="127" t="s">
        <v>194</v>
      </c>
      <c r="C1014" s="128" t="s">
        <v>195</v>
      </c>
      <c r="D1014" s="129">
        <v>158.55000000000001</v>
      </c>
      <c r="E1014" s="127" t="s">
        <v>189</v>
      </c>
    </row>
    <row r="1015" spans="1:5" ht="15" x14ac:dyDescent="0.25">
      <c r="A1015" s="126">
        <v>39648</v>
      </c>
      <c r="B1015" s="127" t="s">
        <v>194</v>
      </c>
      <c r="C1015" s="128" t="s">
        <v>195</v>
      </c>
      <c r="D1015" s="129">
        <v>710.4</v>
      </c>
      <c r="E1015" s="127" t="s">
        <v>189</v>
      </c>
    </row>
    <row r="1016" spans="1:5" ht="15" x14ac:dyDescent="0.25">
      <c r="A1016" s="126">
        <v>39648</v>
      </c>
      <c r="B1016" s="127" t="s">
        <v>194</v>
      </c>
      <c r="C1016" s="128" t="s">
        <v>195</v>
      </c>
      <c r="D1016" s="129">
        <v>163.04</v>
      </c>
      <c r="E1016" s="127" t="s">
        <v>189</v>
      </c>
    </row>
    <row r="1017" spans="1:5" ht="15" x14ac:dyDescent="0.25">
      <c r="A1017" s="126">
        <v>39648</v>
      </c>
      <c r="B1017" s="127" t="s">
        <v>194</v>
      </c>
      <c r="C1017" s="128" t="s">
        <v>195</v>
      </c>
      <c r="D1017" s="129">
        <v>272.37</v>
      </c>
      <c r="E1017" s="127" t="s">
        <v>189</v>
      </c>
    </row>
    <row r="1018" spans="1:5" ht="15" x14ac:dyDescent="0.25">
      <c r="A1018" s="126">
        <v>39648</v>
      </c>
      <c r="B1018" s="127" t="s">
        <v>194</v>
      </c>
      <c r="C1018" s="128" t="s">
        <v>195</v>
      </c>
      <c r="D1018" s="129">
        <v>289.94</v>
      </c>
      <c r="E1018" s="127" t="s">
        <v>189</v>
      </c>
    </row>
    <row r="1019" spans="1:5" ht="15" x14ac:dyDescent="0.25">
      <c r="A1019" s="126">
        <v>39648</v>
      </c>
      <c r="B1019" s="127" t="s">
        <v>194</v>
      </c>
      <c r="C1019" s="128" t="s">
        <v>195</v>
      </c>
      <c r="D1019" s="129">
        <v>39.83</v>
      </c>
      <c r="E1019" s="127" t="s">
        <v>189</v>
      </c>
    </row>
    <row r="1020" spans="1:5" ht="15" x14ac:dyDescent="0.25">
      <c r="A1020" s="126">
        <v>39648</v>
      </c>
      <c r="B1020" s="127" t="s">
        <v>194</v>
      </c>
      <c r="C1020" s="128" t="s">
        <v>195</v>
      </c>
      <c r="D1020" s="129">
        <v>621.59</v>
      </c>
      <c r="E1020" s="127" t="s">
        <v>189</v>
      </c>
    </row>
    <row r="1021" spans="1:5" ht="15" x14ac:dyDescent="0.25">
      <c r="A1021" s="126">
        <v>39648</v>
      </c>
      <c r="B1021" s="127" t="s">
        <v>204</v>
      </c>
      <c r="C1021" s="128" t="s">
        <v>205</v>
      </c>
      <c r="D1021" s="129">
        <v>9.81</v>
      </c>
      <c r="E1021" s="127" t="s">
        <v>189</v>
      </c>
    </row>
    <row r="1022" spans="1:5" ht="15" x14ac:dyDescent="0.25">
      <c r="A1022" s="126">
        <v>39649</v>
      </c>
      <c r="B1022" s="127" t="s">
        <v>192</v>
      </c>
      <c r="C1022" s="128" t="s">
        <v>193</v>
      </c>
      <c r="D1022" s="129">
        <v>44.86</v>
      </c>
      <c r="E1022" s="127" t="s">
        <v>186</v>
      </c>
    </row>
    <row r="1023" spans="1:5" ht="15" x14ac:dyDescent="0.25">
      <c r="A1023" s="126">
        <v>39649</v>
      </c>
      <c r="B1023" s="127" t="s">
        <v>194</v>
      </c>
      <c r="C1023" s="128" t="s">
        <v>195</v>
      </c>
      <c r="D1023" s="129">
        <v>399.87</v>
      </c>
      <c r="E1023" s="127" t="s">
        <v>189</v>
      </c>
    </row>
    <row r="1024" spans="1:5" ht="15" x14ac:dyDescent="0.25">
      <c r="A1024" s="126">
        <v>39650</v>
      </c>
      <c r="B1024" s="127" t="s">
        <v>184</v>
      </c>
      <c r="C1024" s="128" t="s">
        <v>185</v>
      </c>
      <c r="D1024" s="129">
        <v>7644.82</v>
      </c>
      <c r="E1024" s="127" t="s">
        <v>189</v>
      </c>
    </row>
    <row r="1025" spans="1:5" ht="15" x14ac:dyDescent="0.25">
      <c r="A1025" s="126">
        <v>39650</v>
      </c>
      <c r="B1025" s="127" t="s">
        <v>207</v>
      </c>
      <c r="C1025" s="128" t="s">
        <v>212</v>
      </c>
      <c r="D1025" s="129">
        <v>1.01</v>
      </c>
      <c r="E1025" s="127" t="s">
        <v>189</v>
      </c>
    </row>
    <row r="1026" spans="1:5" ht="15" x14ac:dyDescent="0.25">
      <c r="A1026" s="126">
        <v>39650</v>
      </c>
      <c r="B1026" s="127" t="s">
        <v>194</v>
      </c>
      <c r="C1026" s="128" t="s">
        <v>195</v>
      </c>
      <c r="D1026" s="129">
        <v>115.51</v>
      </c>
      <c r="E1026" s="127" t="s">
        <v>189</v>
      </c>
    </row>
    <row r="1027" spans="1:5" ht="15" x14ac:dyDescent="0.25">
      <c r="A1027" s="126">
        <v>39650</v>
      </c>
      <c r="B1027" s="127" t="s">
        <v>194</v>
      </c>
      <c r="C1027" s="128" t="s">
        <v>195</v>
      </c>
      <c r="D1027" s="129">
        <v>384.19</v>
      </c>
      <c r="E1027" s="127" t="s">
        <v>189</v>
      </c>
    </row>
    <row r="1028" spans="1:5" ht="15" x14ac:dyDescent="0.25">
      <c r="A1028" s="126">
        <v>39650</v>
      </c>
      <c r="B1028" s="127" t="s">
        <v>190</v>
      </c>
      <c r="C1028" s="128" t="s">
        <v>191</v>
      </c>
      <c r="D1028" s="129">
        <v>2882.87</v>
      </c>
      <c r="E1028" s="127" t="s">
        <v>186</v>
      </c>
    </row>
    <row r="1029" spans="1:5" ht="15" x14ac:dyDescent="0.25">
      <c r="A1029" s="126">
        <v>39651</v>
      </c>
      <c r="B1029" s="127" t="s">
        <v>192</v>
      </c>
      <c r="C1029" s="128" t="s">
        <v>193</v>
      </c>
      <c r="D1029" s="129">
        <v>63.54</v>
      </c>
      <c r="E1029" s="127" t="s">
        <v>186</v>
      </c>
    </row>
    <row r="1030" spans="1:5" ht="15" x14ac:dyDescent="0.25">
      <c r="A1030" s="126">
        <v>39651</v>
      </c>
      <c r="B1030" s="127" t="s">
        <v>192</v>
      </c>
      <c r="C1030" s="128" t="s">
        <v>193</v>
      </c>
      <c r="D1030" s="129">
        <v>45.53</v>
      </c>
      <c r="E1030" s="127" t="s">
        <v>189</v>
      </c>
    </row>
    <row r="1031" spans="1:5" ht="15" x14ac:dyDescent="0.25">
      <c r="A1031" s="126">
        <v>39654</v>
      </c>
      <c r="B1031" s="127" t="s">
        <v>184</v>
      </c>
      <c r="C1031" s="128" t="s">
        <v>185</v>
      </c>
      <c r="D1031" s="129">
        <v>16907.349999999999</v>
      </c>
      <c r="E1031" s="127" t="s">
        <v>189</v>
      </c>
    </row>
    <row r="1032" spans="1:5" ht="15" x14ac:dyDescent="0.25">
      <c r="A1032" s="126">
        <v>39654</v>
      </c>
      <c r="B1032" s="127" t="s">
        <v>194</v>
      </c>
      <c r="C1032" s="128" t="s">
        <v>195</v>
      </c>
      <c r="D1032" s="129">
        <v>17.600000000000001</v>
      </c>
      <c r="E1032" s="127" t="s">
        <v>189</v>
      </c>
    </row>
    <row r="1033" spans="1:5" ht="15" x14ac:dyDescent="0.25">
      <c r="A1033" s="126">
        <v>39654</v>
      </c>
      <c r="B1033" s="127" t="s">
        <v>194</v>
      </c>
      <c r="C1033" s="128" t="s">
        <v>195</v>
      </c>
      <c r="D1033" s="129">
        <v>261.58999999999997</v>
      </c>
      <c r="E1033" s="127" t="s">
        <v>189</v>
      </c>
    </row>
    <row r="1034" spans="1:5" ht="15" x14ac:dyDescent="0.25">
      <c r="A1034" s="126">
        <v>39654</v>
      </c>
      <c r="B1034" s="127" t="s">
        <v>190</v>
      </c>
      <c r="C1034" s="128" t="s">
        <v>191</v>
      </c>
      <c r="D1034" s="129">
        <v>1187.4000000000001</v>
      </c>
      <c r="E1034" s="127" t="s">
        <v>186</v>
      </c>
    </row>
    <row r="1035" spans="1:5" ht="15" x14ac:dyDescent="0.25">
      <c r="A1035" s="126">
        <v>39654</v>
      </c>
      <c r="B1035" s="127" t="s">
        <v>190</v>
      </c>
      <c r="C1035" s="128" t="s">
        <v>191</v>
      </c>
      <c r="D1035" s="129">
        <v>1860.41</v>
      </c>
      <c r="E1035" s="127" t="s">
        <v>186</v>
      </c>
    </row>
    <row r="1036" spans="1:5" ht="15" x14ac:dyDescent="0.25">
      <c r="A1036" s="126">
        <v>39655</v>
      </c>
      <c r="B1036" s="127" t="s">
        <v>184</v>
      </c>
      <c r="C1036" s="128" t="s">
        <v>185</v>
      </c>
      <c r="D1036" s="129">
        <v>581.03</v>
      </c>
      <c r="E1036" s="127" t="s">
        <v>186</v>
      </c>
    </row>
    <row r="1037" spans="1:5" ht="15" x14ac:dyDescent="0.25">
      <c r="A1037" s="126">
        <v>39655</v>
      </c>
      <c r="B1037" s="127" t="s">
        <v>194</v>
      </c>
      <c r="C1037" s="128" t="s">
        <v>195</v>
      </c>
      <c r="D1037" s="129">
        <v>57.68</v>
      </c>
      <c r="E1037" s="127" t="s">
        <v>189</v>
      </c>
    </row>
    <row r="1038" spans="1:5" ht="15" x14ac:dyDescent="0.25">
      <c r="A1038" s="126">
        <v>39655</v>
      </c>
      <c r="B1038" s="127" t="s">
        <v>194</v>
      </c>
      <c r="C1038" s="128" t="s">
        <v>195</v>
      </c>
      <c r="D1038" s="129">
        <v>101.02</v>
      </c>
      <c r="E1038" s="127" t="s">
        <v>189</v>
      </c>
    </row>
    <row r="1039" spans="1:5" ht="15" x14ac:dyDescent="0.25">
      <c r="A1039" s="126">
        <v>39655</v>
      </c>
      <c r="B1039" s="127" t="s">
        <v>194</v>
      </c>
      <c r="C1039" s="128" t="s">
        <v>195</v>
      </c>
      <c r="D1039" s="129">
        <v>541.66</v>
      </c>
      <c r="E1039" s="127" t="s">
        <v>189</v>
      </c>
    </row>
    <row r="1040" spans="1:5" ht="15" x14ac:dyDescent="0.25">
      <c r="A1040" s="126">
        <v>39655</v>
      </c>
      <c r="B1040" s="127" t="s">
        <v>194</v>
      </c>
      <c r="C1040" s="128" t="s">
        <v>195</v>
      </c>
      <c r="D1040" s="129">
        <v>136.72</v>
      </c>
      <c r="E1040" s="127" t="s">
        <v>189</v>
      </c>
    </row>
    <row r="1041" spans="1:5" ht="15" x14ac:dyDescent="0.25">
      <c r="A1041" s="126">
        <v>39655</v>
      </c>
      <c r="B1041" s="127" t="s">
        <v>190</v>
      </c>
      <c r="C1041" s="128" t="s">
        <v>191</v>
      </c>
      <c r="D1041" s="129">
        <v>5784.36</v>
      </c>
      <c r="E1041" s="127" t="s">
        <v>186</v>
      </c>
    </row>
    <row r="1042" spans="1:5" ht="15" x14ac:dyDescent="0.25">
      <c r="A1042" s="126">
        <v>39655</v>
      </c>
      <c r="B1042" s="127" t="s">
        <v>190</v>
      </c>
      <c r="C1042" s="128" t="s">
        <v>191</v>
      </c>
      <c r="D1042" s="129">
        <v>547.17999999999995</v>
      </c>
      <c r="E1042" s="127" t="s">
        <v>186</v>
      </c>
    </row>
    <row r="1043" spans="1:5" ht="15" x14ac:dyDescent="0.25">
      <c r="A1043" s="126">
        <v>39656</v>
      </c>
      <c r="B1043" s="127" t="s">
        <v>194</v>
      </c>
      <c r="C1043" s="128" t="s">
        <v>195</v>
      </c>
      <c r="D1043" s="129">
        <v>108.91</v>
      </c>
      <c r="E1043" s="127" t="s">
        <v>189</v>
      </c>
    </row>
    <row r="1044" spans="1:5" ht="15" x14ac:dyDescent="0.25">
      <c r="A1044" s="126">
        <v>39656</v>
      </c>
      <c r="B1044" s="127" t="s">
        <v>194</v>
      </c>
      <c r="C1044" s="128" t="s">
        <v>195</v>
      </c>
      <c r="D1044" s="129">
        <v>35.700000000000003</v>
      </c>
      <c r="E1044" s="127" t="s">
        <v>189</v>
      </c>
    </row>
    <row r="1045" spans="1:5" ht="15" x14ac:dyDescent="0.25">
      <c r="A1045" s="126">
        <v>39656</v>
      </c>
      <c r="B1045" s="127" t="s">
        <v>196</v>
      </c>
      <c r="C1045" s="128" t="s">
        <v>197</v>
      </c>
      <c r="D1045" s="129">
        <v>2488.89</v>
      </c>
      <c r="E1045" s="127" t="s">
        <v>186</v>
      </c>
    </row>
    <row r="1046" spans="1:5" ht="15" x14ac:dyDescent="0.25">
      <c r="A1046" s="126">
        <v>39657</v>
      </c>
      <c r="B1046" s="127" t="s">
        <v>184</v>
      </c>
      <c r="C1046" s="128" t="s">
        <v>185</v>
      </c>
      <c r="D1046" s="129">
        <v>12077.35</v>
      </c>
      <c r="E1046" s="127" t="s">
        <v>189</v>
      </c>
    </row>
    <row r="1047" spans="1:5" ht="15" x14ac:dyDescent="0.25">
      <c r="A1047" s="126">
        <v>39657</v>
      </c>
      <c r="B1047" s="127" t="s">
        <v>184</v>
      </c>
      <c r="C1047" s="128" t="s">
        <v>185</v>
      </c>
      <c r="D1047" s="129">
        <v>4015.13</v>
      </c>
      <c r="E1047" s="127" t="s">
        <v>186</v>
      </c>
    </row>
    <row r="1048" spans="1:5" ht="15" x14ac:dyDescent="0.25">
      <c r="A1048" s="126">
        <v>39657</v>
      </c>
      <c r="B1048" s="127" t="s">
        <v>184</v>
      </c>
      <c r="C1048" s="128" t="s">
        <v>185</v>
      </c>
      <c r="D1048" s="129">
        <v>2.0699999999999998</v>
      </c>
      <c r="E1048" s="127" t="s">
        <v>189</v>
      </c>
    </row>
    <row r="1049" spans="1:5" ht="15" x14ac:dyDescent="0.25">
      <c r="A1049" s="126">
        <v>39657</v>
      </c>
      <c r="B1049" s="127" t="s">
        <v>192</v>
      </c>
      <c r="C1049" s="128" t="s">
        <v>193</v>
      </c>
      <c r="D1049" s="129">
        <v>594.83000000000004</v>
      </c>
      <c r="E1049" s="127" t="s">
        <v>189</v>
      </c>
    </row>
    <row r="1050" spans="1:5" ht="15" x14ac:dyDescent="0.25">
      <c r="A1050" s="126">
        <v>39657</v>
      </c>
      <c r="B1050" s="127" t="s">
        <v>192</v>
      </c>
      <c r="C1050" s="128" t="s">
        <v>193</v>
      </c>
      <c r="D1050" s="129">
        <v>10.76</v>
      </c>
      <c r="E1050" s="127" t="s">
        <v>189</v>
      </c>
    </row>
    <row r="1051" spans="1:5" ht="15" x14ac:dyDescent="0.25">
      <c r="A1051" s="126">
        <v>39657</v>
      </c>
      <c r="B1051" s="127" t="s">
        <v>207</v>
      </c>
      <c r="C1051" s="128" t="s">
        <v>212</v>
      </c>
      <c r="D1051" s="129">
        <v>126.68</v>
      </c>
      <c r="E1051" s="127" t="s">
        <v>186</v>
      </c>
    </row>
    <row r="1052" spans="1:5" ht="15" x14ac:dyDescent="0.25">
      <c r="A1052" s="126">
        <v>39657</v>
      </c>
      <c r="B1052" s="127" t="s">
        <v>194</v>
      </c>
      <c r="C1052" s="128" t="s">
        <v>195</v>
      </c>
      <c r="D1052" s="129">
        <v>131.58000000000001</v>
      </c>
      <c r="E1052" s="127" t="s">
        <v>189</v>
      </c>
    </row>
    <row r="1053" spans="1:5" ht="15" x14ac:dyDescent="0.25">
      <c r="A1053" s="126">
        <v>39657</v>
      </c>
      <c r="B1053" s="127" t="s">
        <v>194</v>
      </c>
      <c r="C1053" s="128" t="s">
        <v>195</v>
      </c>
      <c r="D1053" s="129">
        <v>36.32</v>
      </c>
      <c r="E1053" s="127" t="s">
        <v>189</v>
      </c>
    </row>
    <row r="1054" spans="1:5" ht="15" x14ac:dyDescent="0.25">
      <c r="A1054" s="126">
        <v>39657</v>
      </c>
      <c r="B1054" s="127" t="s">
        <v>194</v>
      </c>
      <c r="C1054" s="128" t="s">
        <v>195</v>
      </c>
      <c r="D1054" s="129">
        <v>223.03</v>
      </c>
      <c r="E1054" s="127" t="s">
        <v>189</v>
      </c>
    </row>
    <row r="1055" spans="1:5" ht="15" x14ac:dyDescent="0.25">
      <c r="A1055" s="126">
        <v>39657</v>
      </c>
      <c r="B1055" s="127" t="s">
        <v>194</v>
      </c>
      <c r="C1055" s="128" t="s">
        <v>195</v>
      </c>
      <c r="D1055" s="129">
        <v>1121.8900000000001</v>
      </c>
      <c r="E1055" s="127" t="s">
        <v>189</v>
      </c>
    </row>
    <row r="1056" spans="1:5" ht="15" x14ac:dyDescent="0.25">
      <c r="A1056" s="126">
        <v>39657</v>
      </c>
      <c r="B1056" s="127" t="s">
        <v>190</v>
      </c>
      <c r="C1056" s="128" t="s">
        <v>213</v>
      </c>
      <c r="D1056" s="129">
        <v>497.93</v>
      </c>
      <c r="E1056" s="127" t="s">
        <v>186</v>
      </c>
    </row>
    <row r="1057" spans="1:5" ht="15" x14ac:dyDescent="0.25">
      <c r="A1057" s="126">
        <v>39658</v>
      </c>
      <c r="B1057" s="127" t="s">
        <v>184</v>
      </c>
      <c r="C1057" s="128" t="s">
        <v>185</v>
      </c>
      <c r="D1057" s="129">
        <v>7257.56</v>
      </c>
      <c r="E1057" s="127" t="s">
        <v>189</v>
      </c>
    </row>
    <row r="1058" spans="1:5" ht="15" x14ac:dyDescent="0.25">
      <c r="A1058" s="126">
        <v>39658</v>
      </c>
      <c r="B1058" s="127" t="s">
        <v>194</v>
      </c>
      <c r="C1058" s="128" t="s">
        <v>195</v>
      </c>
      <c r="D1058" s="129">
        <v>98.27</v>
      </c>
      <c r="E1058" s="127" t="s">
        <v>189</v>
      </c>
    </row>
    <row r="1059" spans="1:5" ht="15" x14ac:dyDescent="0.25">
      <c r="A1059" s="126">
        <v>39658</v>
      </c>
      <c r="B1059" s="127" t="s">
        <v>194</v>
      </c>
      <c r="C1059" s="128" t="s">
        <v>195</v>
      </c>
      <c r="D1059" s="129">
        <v>239.3</v>
      </c>
      <c r="E1059" s="127" t="s">
        <v>189</v>
      </c>
    </row>
    <row r="1060" spans="1:5" ht="15" x14ac:dyDescent="0.25">
      <c r="A1060" s="126">
        <v>39658</v>
      </c>
      <c r="B1060" s="127" t="s">
        <v>194</v>
      </c>
      <c r="C1060" s="128" t="s">
        <v>195</v>
      </c>
      <c r="D1060" s="129">
        <v>54.47</v>
      </c>
      <c r="E1060" s="127" t="s">
        <v>189</v>
      </c>
    </row>
    <row r="1061" spans="1:5" ht="15" x14ac:dyDescent="0.25">
      <c r="A1061" s="126">
        <v>39658</v>
      </c>
      <c r="B1061" s="127" t="s">
        <v>190</v>
      </c>
      <c r="C1061" s="128" t="s">
        <v>191</v>
      </c>
      <c r="D1061" s="129">
        <v>940.01</v>
      </c>
      <c r="E1061" s="127" t="s">
        <v>186</v>
      </c>
    </row>
    <row r="1062" spans="1:5" ht="15" x14ac:dyDescent="0.25">
      <c r="A1062" s="126">
        <v>39658</v>
      </c>
      <c r="B1062" s="127" t="s">
        <v>226</v>
      </c>
      <c r="C1062" s="128" t="s">
        <v>227</v>
      </c>
      <c r="D1062" s="129">
        <v>5.3</v>
      </c>
      <c r="E1062" s="127" t="s">
        <v>189</v>
      </c>
    </row>
    <row r="1063" spans="1:5" ht="15" x14ac:dyDescent="0.25">
      <c r="A1063" s="126">
        <v>39658</v>
      </c>
      <c r="B1063" s="127" t="s">
        <v>196</v>
      </c>
      <c r="C1063" s="128" t="s">
        <v>197</v>
      </c>
      <c r="D1063" s="129">
        <v>3760.07</v>
      </c>
      <c r="E1063" s="127" t="s">
        <v>186</v>
      </c>
    </row>
    <row r="1064" spans="1:5" ht="15" x14ac:dyDescent="0.25">
      <c r="A1064" s="126">
        <v>39658</v>
      </c>
      <c r="B1064" s="127" t="s">
        <v>190</v>
      </c>
      <c r="C1064" s="128" t="s">
        <v>211</v>
      </c>
      <c r="D1064" s="129">
        <v>689.66</v>
      </c>
      <c r="E1064" s="127" t="s">
        <v>186</v>
      </c>
    </row>
    <row r="1065" spans="1:5" ht="15" x14ac:dyDescent="0.25">
      <c r="A1065" s="126">
        <v>39659</v>
      </c>
      <c r="B1065" s="127" t="s">
        <v>194</v>
      </c>
      <c r="C1065" s="128" t="s">
        <v>237</v>
      </c>
      <c r="D1065" s="129">
        <v>2.83</v>
      </c>
      <c r="E1065" s="127" t="s">
        <v>189</v>
      </c>
    </row>
    <row r="1066" spans="1:5" ht="15" x14ac:dyDescent="0.25">
      <c r="A1066" s="126">
        <v>39659</v>
      </c>
      <c r="B1066" s="127" t="s">
        <v>194</v>
      </c>
      <c r="C1066" s="128" t="s">
        <v>222</v>
      </c>
      <c r="D1066" s="129">
        <v>102.23</v>
      </c>
      <c r="E1066" s="127" t="s">
        <v>186</v>
      </c>
    </row>
    <row r="1067" spans="1:5" ht="15" x14ac:dyDescent="0.25">
      <c r="A1067" s="126">
        <v>39659</v>
      </c>
      <c r="B1067" s="127" t="s">
        <v>196</v>
      </c>
      <c r="C1067" s="128" t="s">
        <v>206</v>
      </c>
      <c r="D1067" s="129">
        <v>3534.37</v>
      </c>
      <c r="E1067" s="127" t="s">
        <v>186</v>
      </c>
    </row>
    <row r="1068" spans="1:5" ht="15" x14ac:dyDescent="0.25">
      <c r="A1068" s="126">
        <v>39659</v>
      </c>
      <c r="B1068" s="127" t="s">
        <v>215</v>
      </c>
      <c r="C1068" s="128" t="s">
        <v>206</v>
      </c>
      <c r="D1068" s="129">
        <v>829.91</v>
      </c>
      <c r="E1068" s="127" t="s">
        <v>189</v>
      </c>
    </row>
    <row r="1069" spans="1:5" ht="15" x14ac:dyDescent="0.25">
      <c r="A1069" s="126">
        <v>39659</v>
      </c>
      <c r="B1069" s="127" t="s">
        <v>196</v>
      </c>
      <c r="C1069" s="128" t="s">
        <v>197</v>
      </c>
      <c r="D1069" s="129">
        <v>5430.93</v>
      </c>
      <c r="E1069" s="127" t="s">
        <v>189</v>
      </c>
    </row>
    <row r="1070" spans="1:5" ht="15" x14ac:dyDescent="0.25">
      <c r="A1070" s="126">
        <v>39661</v>
      </c>
      <c r="B1070" s="127" t="s">
        <v>207</v>
      </c>
      <c r="C1070" s="128" t="s">
        <v>208</v>
      </c>
      <c r="D1070" s="129">
        <v>2008.49</v>
      </c>
      <c r="E1070" s="127" t="s">
        <v>189</v>
      </c>
    </row>
    <row r="1071" spans="1:5" ht="15" x14ac:dyDescent="0.25">
      <c r="A1071" s="126">
        <v>39661</v>
      </c>
      <c r="B1071" s="127" t="s">
        <v>184</v>
      </c>
      <c r="C1071" s="128" t="s">
        <v>185</v>
      </c>
      <c r="D1071" s="129">
        <v>1487.92</v>
      </c>
      <c r="E1071" s="127" t="s">
        <v>186</v>
      </c>
    </row>
    <row r="1072" spans="1:5" ht="15" x14ac:dyDescent="0.25">
      <c r="A1072" s="126">
        <v>39661</v>
      </c>
      <c r="B1072" s="127" t="s">
        <v>184</v>
      </c>
      <c r="C1072" s="128" t="s">
        <v>185</v>
      </c>
      <c r="D1072" s="129">
        <v>324.37</v>
      </c>
      <c r="E1072" s="127" t="s">
        <v>189</v>
      </c>
    </row>
    <row r="1073" spans="1:5" ht="15" x14ac:dyDescent="0.25">
      <c r="A1073" s="126">
        <v>39661</v>
      </c>
      <c r="B1073" s="127" t="s">
        <v>207</v>
      </c>
      <c r="C1073" s="128" t="s">
        <v>212</v>
      </c>
      <c r="D1073" s="129">
        <v>29.19</v>
      </c>
      <c r="E1073" s="127" t="s">
        <v>186</v>
      </c>
    </row>
    <row r="1074" spans="1:5" ht="15" x14ac:dyDescent="0.25">
      <c r="A1074" s="126">
        <v>39661</v>
      </c>
      <c r="B1074" s="127" t="s">
        <v>194</v>
      </c>
      <c r="C1074" s="128" t="s">
        <v>195</v>
      </c>
      <c r="D1074" s="129">
        <v>157.36000000000001</v>
      </c>
      <c r="E1074" s="127" t="s">
        <v>189</v>
      </c>
    </row>
    <row r="1075" spans="1:5" ht="15" x14ac:dyDescent="0.25">
      <c r="A1075" s="126">
        <v>39661</v>
      </c>
      <c r="B1075" s="127" t="s">
        <v>194</v>
      </c>
      <c r="C1075" s="128" t="s">
        <v>195</v>
      </c>
      <c r="D1075" s="129">
        <v>664.24</v>
      </c>
      <c r="E1075" s="127" t="s">
        <v>189</v>
      </c>
    </row>
    <row r="1076" spans="1:5" ht="15" x14ac:dyDescent="0.25">
      <c r="A1076" s="126">
        <v>39662</v>
      </c>
      <c r="B1076" s="127" t="s">
        <v>184</v>
      </c>
      <c r="C1076" s="128" t="s">
        <v>185</v>
      </c>
      <c r="D1076" s="129">
        <v>2.0699999999999998</v>
      </c>
      <c r="E1076" s="127" t="s">
        <v>189</v>
      </c>
    </row>
    <row r="1077" spans="1:5" ht="15" x14ac:dyDescent="0.25">
      <c r="A1077" s="126">
        <v>39662</v>
      </c>
      <c r="B1077" s="127" t="s">
        <v>194</v>
      </c>
      <c r="C1077" s="128" t="s">
        <v>195</v>
      </c>
      <c r="D1077" s="129">
        <v>369.74</v>
      </c>
      <c r="E1077" s="127" t="s">
        <v>189</v>
      </c>
    </row>
    <row r="1078" spans="1:5" ht="15" x14ac:dyDescent="0.25">
      <c r="A1078" s="126">
        <v>39662</v>
      </c>
      <c r="B1078" s="127" t="s">
        <v>194</v>
      </c>
      <c r="C1078" s="128" t="s">
        <v>195</v>
      </c>
      <c r="D1078" s="129">
        <v>117.49</v>
      </c>
      <c r="E1078" s="127" t="s">
        <v>189</v>
      </c>
    </row>
    <row r="1079" spans="1:5" ht="15" x14ac:dyDescent="0.25">
      <c r="A1079" s="126">
        <v>39662</v>
      </c>
      <c r="B1079" s="127" t="s">
        <v>194</v>
      </c>
      <c r="C1079" s="128" t="s">
        <v>195</v>
      </c>
      <c r="D1079" s="129">
        <v>383.21</v>
      </c>
      <c r="E1079" s="127" t="s">
        <v>189</v>
      </c>
    </row>
    <row r="1080" spans="1:5" ht="15" x14ac:dyDescent="0.25">
      <c r="A1080" s="126">
        <v>39662</v>
      </c>
      <c r="B1080" s="127" t="s">
        <v>194</v>
      </c>
      <c r="C1080" s="128" t="s">
        <v>195</v>
      </c>
      <c r="D1080" s="129">
        <v>397.55</v>
      </c>
      <c r="E1080" s="127" t="s">
        <v>189</v>
      </c>
    </row>
    <row r="1081" spans="1:5" ht="15" x14ac:dyDescent="0.25">
      <c r="A1081" s="126">
        <v>39662</v>
      </c>
      <c r="B1081" s="127" t="s">
        <v>194</v>
      </c>
      <c r="C1081" s="128" t="s">
        <v>195</v>
      </c>
      <c r="D1081" s="129">
        <v>446.07</v>
      </c>
      <c r="E1081" s="127" t="s">
        <v>189</v>
      </c>
    </row>
    <row r="1082" spans="1:5" ht="15" x14ac:dyDescent="0.25">
      <c r="A1082" s="126">
        <v>39662</v>
      </c>
      <c r="B1082" s="127" t="s">
        <v>194</v>
      </c>
      <c r="C1082" s="128" t="s">
        <v>195</v>
      </c>
      <c r="D1082" s="129">
        <v>93.99</v>
      </c>
      <c r="E1082" s="127" t="s">
        <v>189</v>
      </c>
    </row>
    <row r="1083" spans="1:5" ht="15" x14ac:dyDescent="0.25">
      <c r="A1083" s="126">
        <v>39662</v>
      </c>
      <c r="B1083" s="127" t="s">
        <v>190</v>
      </c>
      <c r="C1083" s="128" t="s">
        <v>191</v>
      </c>
      <c r="D1083" s="129">
        <v>6868.69</v>
      </c>
      <c r="E1083" s="127" t="s">
        <v>186</v>
      </c>
    </row>
    <row r="1084" spans="1:5" ht="15" x14ac:dyDescent="0.25">
      <c r="A1084" s="126">
        <v>39662</v>
      </c>
      <c r="B1084" s="127" t="s">
        <v>190</v>
      </c>
      <c r="C1084" s="128" t="s">
        <v>191</v>
      </c>
      <c r="D1084" s="129">
        <v>44.83</v>
      </c>
      <c r="E1084" s="127" t="s">
        <v>186</v>
      </c>
    </row>
    <row r="1085" spans="1:5" ht="15" x14ac:dyDescent="0.25">
      <c r="A1085" s="126">
        <v>39662</v>
      </c>
      <c r="B1085" s="127" t="s">
        <v>190</v>
      </c>
      <c r="C1085" s="128" t="s">
        <v>191</v>
      </c>
      <c r="D1085" s="129">
        <v>2202.67</v>
      </c>
      <c r="E1085" s="127" t="s">
        <v>189</v>
      </c>
    </row>
    <row r="1086" spans="1:5" ht="15" x14ac:dyDescent="0.25">
      <c r="A1086" s="126">
        <v>39662</v>
      </c>
      <c r="B1086" s="127" t="s">
        <v>196</v>
      </c>
      <c r="C1086" s="128" t="s">
        <v>197</v>
      </c>
      <c r="D1086" s="129">
        <v>2207.1</v>
      </c>
      <c r="E1086" s="127" t="s">
        <v>186</v>
      </c>
    </row>
    <row r="1087" spans="1:5" ht="15" x14ac:dyDescent="0.25">
      <c r="A1087" s="126">
        <v>39662</v>
      </c>
      <c r="B1087" s="127" t="s">
        <v>196</v>
      </c>
      <c r="C1087" s="128" t="s">
        <v>197</v>
      </c>
      <c r="D1087" s="129">
        <v>2202.67</v>
      </c>
      <c r="E1087" s="127" t="s">
        <v>186</v>
      </c>
    </row>
    <row r="1088" spans="1:5" ht="15" x14ac:dyDescent="0.25">
      <c r="A1088" s="126">
        <v>39662</v>
      </c>
      <c r="B1088" s="127" t="s">
        <v>196</v>
      </c>
      <c r="C1088" s="128" t="s">
        <v>197</v>
      </c>
      <c r="D1088" s="129">
        <v>2200.4499999999998</v>
      </c>
      <c r="E1088" s="127" t="s">
        <v>186</v>
      </c>
    </row>
    <row r="1089" spans="1:5" ht="15" x14ac:dyDescent="0.25">
      <c r="A1089" s="126">
        <v>39663</v>
      </c>
      <c r="B1089" s="127" t="s">
        <v>194</v>
      </c>
      <c r="C1089" s="128" t="s">
        <v>195</v>
      </c>
      <c r="D1089" s="129">
        <v>48.01</v>
      </c>
      <c r="E1089" s="127" t="s">
        <v>189</v>
      </c>
    </row>
    <row r="1090" spans="1:5" ht="15" x14ac:dyDescent="0.25">
      <c r="A1090" s="126">
        <v>39663</v>
      </c>
      <c r="B1090" s="127" t="s">
        <v>194</v>
      </c>
      <c r="C1090" s="128" t="s">
        <v>195</v>
      </c>
      <c r="D1090" s="129">
        <v>331.01</v>
      </c>
      <c r="E1090" s="127" t="s">
        <v>189</v>
      </c>
    </row>
    <row r="1091" spans="1:5" ht="15" x14ac:dyDescent="0.25">
      <c r="A1091" s="126">
        <v>39663</v>
      </c>
      <c r="B1091" s="127" t="s">
        <v>194</v>
      </c>
      <c r="C1091" s="128" t="s">
        <v>195</v>
      </c>
      <c r="D1091" s="129">
        <v>91.24</v>
      </c>
      <c r="E1091" s="127" t="s">
        <v>189</v>
      </c>
    </row>
    <row r="1092" spans="1:5" ht="15" x14ac:dyDescent="0.25">
      <c r="A1092" s="126">
        <v>39663</v>
      </c>
      <c r="B1092" s="127" t="s">
        <v>194</v>
      </c>
      <c r="C1092" s="128" t="s">
        <v>195</v>
      </c>
      <c r="D1092" s="129">
        <v>114.49</v>
      </c>
      <c r="E1092" s="127" t="s">
        <v>189</v>
      </c>
    </row>
    <row r="1093" spans="1:5" ht="15" x14ac:dyDescent="0.25">
      <c r="A1093" s="126">
        <v>39663</v>
      </c>
      <c r="B1093" s="127" t="s">
        <v>190</v>
      </c>
      <c r="C1093" s="128" t="s">
        <v>191</v>
      </c>
      <c r="D1093" s="129">
        <v>26898.36</v>
      </c>
      <c r="E1093" s="127" t="s">
        <v>189</v>
      </c>
    </row>
    <row r="1094" spans="1:5" ht="15" x14ac:dyDescent="0.25">
      <c r="A1094" s="126">
        <v>39664</v>
      </c>
      <c r="B1094" s="127" t="s">
        <v>192</v>
      </c>
      <c r="C1094" s="128" t="s">
        <v>193</v>
      </c>
      <c r="D1094" s="129">
        <v>18.72</v>
      </c>
      <c r="E1094" s="127" t="s">
        <v>186</v>
      </c>
    </row>
    <row r="1095" spans="1:5" ht="15" x14ac:dyDescent="0.25">
      <c r="A1095" s="126">
        <v>39664</v>
      </c>
      <c r="B1095" s="127" t="s">
        <v>194</v>
      </c>
      <c r="C1095" s="128" t="s">
        <v>195</v>
      </c>
      <c r="D1095" s="129">
        <v>124.51</v>
      </c>
      <c r="E1095" s="127" t="s">
        <v>189</v>
      </c>
    </row>
    <row r="1096" spans="1:5" ht="15" x14ac:dyDescent="0.25">
      <c r="A1096" s="126">
        <v>39664</v>
      </c>
      <c r="B1096" s="127" t="s">
        <v>194</v>
      </c>
      <c r="C1096" s="128" t="s">
        <v>195</v>
      </c>
      <c r="D1096" s="129">
        <v>801.91</v>
      </c>
      <c r="E1096" s="127" t="s">
        <v>189</v>
      </c>
    </row>
    <row r="1097" spans="1:5" ht="15" x14ac:dyDescent="0.25">
      <c r="A1097" s="126">
        <v>39664</v>
      </c>
      <c r="B1097" s="127" t="s">
        <v>194</v>
      </c>
      <c r="C1097" s="128" t="s">
        <v>195</v>
      </c>
      <c r="D1097" s="129">
        <v>1421.84</v>
      </c>
      <c r="E1097" s="127" t="s">
        <v>189</v>
      </c>
    </row>
    <row r="1098" spans="1:5" ht="15" x14ac:dyDescent="0.25">
      <c r="A1098" s="126">
        <v>39664</v>
      </c>
      <c r="B1098" s="127" t="s">
        <v>190</v>
      </c>
      <c r="C1098" s="128" t="s">
        <v>191</v>
      </c>
      <c r="D1098" s="129">
        <v>930.71</v>
      </c>
      <c r="E1098" s="127" t="s">
        <v>186</v>
      </c>
    </row>
    <row r="1099" spans="1:5" ht="15" x14ac:dyDescent="0.25">
      <c r="A1099" s="126">
        <v>39664</v>
      </c>
      <c r="B1099" s="127" t="s">
        <v>196</v>
      </c>
      <c r="C1099" s="128" t="s">
        <v>197</v>
      </c>
      <c r="D1099" s="129">
        <v>16622.759999999998</v>
      </c>
      <c r="E1099" s="127" t="s">
        <v>186</v>
      </c>
    </row>
    <row r="1100" spans="1:5" ht="15" x14ac:dyDescent="0.25">
      <c r="A1100" s="126">
        <v>39665</v>
      </c>
      <c r="B1100" s="127" t="s">
        <v>184</v>
      </c>
      <c r="C1100" s="128" t="s">
        <v>185</v>
      </c>
      <c r="D1100" s="129">
        <v>199.66</v>
      </c>
      <c r="E1100" s="127" t="s">
        <v>186</v>
      </c>
    </row>
    <row r="1101" spans="1:5" ht="15" x14ac:dyDescent="0.25">
      <c r="A1101" s="126">
        <v>39665</v>
      </c>
      <c r="B1101" s="127" t="s">
        <v>184</v>
      </c>
      <c r="C1101" s="128" t="s">
        <v>185</v>
      </c>
      <c r="D1101" s="129">
        <v>4999.8100000000004</v>
      </c>
      <c r="E1101" s="127" t="s">
        <v>186</v>
      </c>
    </row>
    <row r="1102" spans="1:5" ht="15" x14ac:dyDescent="0.25">
      <c r="A1102" s="126">
        <v>39665</v>
      </c>
      <c r="B1102" s="127" t="s">
        <v>192</v>
      </c>
      <c r="C1102" s="128" t="s">
        <v>193</v>
      </c>
      <c r="D1102" s="129">
        <v>30.59</v>
      </c>
      <c r="E1102" s="127" t="s">
        <v>186</v>
      </c>
    </row>
    <row r="1103" spans="1:5" ht="15" x14ac:dyDescent="0.25">
      <c r="A1103" s="126">
        <v>39665</v>
      </c>
      <c r="B1103" s="127" t="s">
        <v>192</v>
      </c>
      <c r="C1103" s="128" t="s">
        <v>193</v>
      </c>
      <c r="D1103" s="129">
        <v>504.64</v>
      </c>
      <c r="E1103" s="127" t="s">
        <v>186</v>
      </c>
    </row>
    <row r="1104" spans="1:5" ht="15" x14ac:dyDescent="0.25">
      <c r="A1104" s="126">
        <v>39665</v>
      </c>
      <c r="B1104" s="127" t="s">
        <v>194</v>
      </c>
      <c r="C1104" s="128" t="s">
        <v>195</v>
      </c>
      <c r="D1104" s="129">
        <v>199.66</v>
      </c>
      <c r="E1104" s="127" t="s">
        <v>189</v>
      </c>
    </row>
    <row r="1105" spans="1:5" ht="15" x14ac:dyDescent="0.25">
      <c r="A1105" s="126">
        <v>39665</v>
      </c>
      <c r="B1105" s="127" t="s">
        <v>194</v>
      </c>
      <c r="C1105" s="128" t="s">
        <v>195</v>
      </c>
      <c r="D1105" s="129">
        <v>11103.45</v>
      </c>
      <c r="E1105" s="127" t="s">
        <v>189</v>
      </c>
    </row>
    <row r="1106" spans="1:5" ht="15" x14ac:dyDescent="0.25">
      <c r="A1106" s="126">
        <v>39665</v>
      </c>
      <c r="B1106" s="127" t="s">
        <v>194</v>
      </c>
      <c r="C1106" s="128" t="s">
        <v>195</v>
      </c>
      <c r="D1106" s="129">
        <v>30.59</v>
      </c>
      <c r="E1106" s="127" t="s">
        <v>189</v>
      </c>
    </row>
    <row r="1107" spans="1:5" ht="15" x14ac:dyDescent="0.25">
      <c r="A1107" s="126">
        <v>39665</v>
      </c>
      <c r="B1107" s="127" t="s">
        <v>194</v>
      </c>
      <c r="C1107" s="128" t="s">
        <v>195</v>
      </c>
      <c r="D1107" s="129">
        <v>497.05</v>
      </c>
      <c r="E1107" s="127" t="s">
        <v>189</v>
      </c>
    </row>
    <row r="1108" spans="1:5" ht="15" x14ac:dyDescent="0.25">
      <c r="A1108" s="126">
        <v>39665</v>
      </c>
      <c r="B1108" s="127" t="s">
        <v>194</v>
      </c>
      <c r="C1108" s="128" t="s">
        <v>195</v>
      </c>
      <c r="D1108" s="129">
        <v>86.14</v>
      </c>
      <c r="E1108" s="127" t="s">
        <v>189</v>
      </c>
    </row>
    <row r="1109" spans="1:5" ht="15" x14ac:dyDescent="0.25">
      <c r="A1109" s="126">
        <v>39665</v>
      </c>
      <c r="B1109" s="127" t="s">
        <v>194</v>
      </c>
      <c r="C1109" s="128" t="s">
        <v>195</v>
      </c>
      <c r="D1109" s="129">
        <v>101.6</v>
      </c>
      <c r="E1109" s="127" t="s">
        <v>189</v>
      </c>
    </row>
    <row r="1110" spans="1:5" ht="15" x14ac:dyDescent="0.25">
      <c r="A1110" s="126">
        <v>39665</v>
      </c>
      <c r="B1110" s="127" t="s">
        <v>194</v>
      </c>
      <c r="C1110" s="128" t="s">
        <v>195</v>
      </c>
      <c r="D1110" s="129">
        <v>2009.28</v>
      </c>
      <c r="E1110" s="127" t="s">
        <v>189</v>
      </c>
    </row>
    <row r="1111" spans="1:5" ht="15" x14ac:dyDescent="0.25">
      <c r="A1111" s="126">
        <v>39665</v>
      </c>
      <c r="B1111" s="127" t="s">
        <v>190</v>
      </c>
      <c r="C1111" s="128" t="s">
        <v>191</v>
      </c>
      <c r="D1111" s="129">
        <v>3236.34</v>
      </c>
      <c r="E1111" s="127" t="s">
        <v>186</v>
      </c>
    </row>
    <row r="1112" spans="1:5" ht="15" x14ac:dyDescent="0.25">
      <c r="A1112" s="126">
        <v>39668</v>
      </c>
      <c r="B1112" s="127" t="s">
        <v>184</v>
      </c>
      <c r="C1112" s="128" t="s">
        <v>185</v>
      </c>
      <c r="D1112" s="129">
        <v>308.22000000000003</v>
      </c>
      <c r="E1112" s="127" t="s">
        <v>189</v>
      </c>
    </row>
    <row r="1113" spans="1:5" ht="15" x14ac:dyDescent="0.25">
      <c r="A1113" s="126">
        <v>39668</v>
      </c>
      <c r="B1113" s="127" t="s">
        <v>184</v>
      </c>
      <c r="C1113" s="128" t="s">
        <v>185</v>
      </c>
      <c r="D1113" s="129">
        <v>29.98</v>
      </c>
      <c r="E1113" s="127" t="s">
        <v>186</v>
      </c>
    </row>
    <row r="1114" spans="1:5" ht="15" x14ac:dyDescent="0.25">
      <c r="A1114" s="126">
        <v>39668</v>
      </c>
      <c r="B1114" s="127" t="s">
        <v>184</v>
      </c>
      <c r="C1114" s="128" t="s">
        <v>185</v>
      </c>
      <c r="D1114" s="129">
        <v>4403.2299999999996</v>
      </c>
      <c r="E1114" s="127" t="s">
        <v>186</v>
      </c>
    </row>
    <row r="1115" spans="1:5" ht="15" x14ac:dyDescent="0.25">
      <c r="A1115" s="126">
        <v>39668</v>
      </c>
      <c r="B1115" s="127" t="s">
        <v>192</v>
      </c>
      <c r="C1115" s="128" t="s">
        <v>193</v>
      </c>
      <c r="D1115" s="129">
        <v>1179.4000000000001</v>
      </c>
      <c r="E1115" s="127" t="s">
        <v>186</v>
      </c>
    </row>
    <row r="1116" spans="1:5" ht="15" x14ac:dyDescent="0.25">
      <c r="A1116" s="126">
        <v>39668</v>
      </c>
      <c r="B1116" s="127" t="s">
        <v>194</v>
      </c>
      <c r="C1116" s="128" t="s">
        <v>195</v>
      </c>
      <c r="D1116" s="129">
        <v>29.98</v>
      </c>
      <c r="E1116" s="127" t="s">
        <v>189</v>
      </c>
    </row>
    <row r="1117" spans="1:5" ht="15" x14ac:dyDescent="0.25">
      <c r="A1117" s="126">
        <v>39668</v>
      </c>
      <c r="B1117" s="127" t="s">
        <v>194</v>
      </c>
      <c r="C1117" s="128" t="s">
        <v>195</v>
      </c>
      <c r="D1117" s="129">
        <v>124.51</v>
      </c>
      <c r="E1117" s="127" t="s">
        <v>189</v>
      </c>
    </row>
    <row r="1118" spans="1:5" ht="15" x14ac:dyDescent="0.25">
      <c r="A1118" s="126">
        <v>39668</v>
      </c>
      <c r="B1118" s="127" t="s">
        <v>194</v>
      </c>
      <c r="C1118" s="128" t="s">
        <v>195</v>
      </c>
      <c r="D1118" s="129">
        <v>165.38</v>
      </c>
      <c r="E1118" s="127" t="s">
        <v>189</v>
      </c>
    </row>
    <row r="1119" spans="1:5" ht="15" x14ac:dyDescent="0.25">
      <c r="A1119" s="126">
        <v>39668</v>
      </c>
      <c r="B1119" s="127" t="s">
        <v>190</v>
      </c>
      <c r="C1119" s="128" t="s">
        <v>191</v>
      </c>
      <c r="D1119" s="129">
        <v>62.41</v>
      </c>
      <c r="E1119" s="127" t="s">
        <v>186</v>
      </c>
    </row>
    <row r="1120" spans="1:5" ht="15" x14ac:dyDescent="0.25">
      <c r="A1120" s="126">
        <v>39668</v>
      </c>
      <c r="B1120" s="127" t="s">
        <v>190</v>
      </c>
      <c r="C1120" s="128" t="s">
        <v>191</v>
      </c>
      <c r="D1120" s="129">
        <v>1089.3</v>
      </c>
      <c r="E1120" s="127" t="s">
        <v>186</v>
      </c>
    </row>
    <row r="1121" spans="1:5" ht="15" x14ac:dyDescent="0.25">
      <c r="A1121" s="126">
        <v>39668</v>
      </c>
      <c r="B1121" s="127" t="s">
        <v>190</v>
      </c>
      <c r="C1121" s="128" t="s">
        <v>191</v>
      </c>
      <c r="D1121" s="129">
        <v>1018.16</v>
      </c>
      <c r="E1121" s="127" t="s">
        <v>186</v>
      </c>
    </row>
    <row r="1122" spans="1:5" ht="15" x14ac:dyDescent="0.25">
      <c r="A1122" s="126">
        <v>39668</v>
      </c>
      <c r="B1122" s="127" t="s">
        <v>204</v>
      </c>
      <c r="C1122" s="128" t="s">
        <v>233</v>
      </c>
      <c r="D1122" s="129">
        <v>58.23</v>
      </c>
      <c r="E1122" s="127" t="s">
        <v>186</v>
      </c>
    </row>
    <row r="1123" spans="1:5" ht="15" x14ac:dyDescent="0.25">
      <c r="A1123" s="126">
        <v>39669</v>
      </c>
      <c r="B1123" s="127" t="s">
        <v>184</v>
      </c>
      <c r="C1123" s="128" t="s">
        <v>185</v>
      </c>
      <c r="D1123" s="129">
        <v>9.86</v>
      </c>
      <c r="E1123" s="127" t="s">
        <v>189</v>
      </c>
    </row>
    <row r="1124" spans="1:5" ht="15" x14ac:dyDescent="0.25">
      <c r="A1124" s="126">
        <v>39669</v>
      </c>
      <c r="B1124" s="127" t="s">
        <v>194</v>
      </c>
      <c r="C1124" s="128" t="s">
        <v>195</v>
      </c>
      <c r="D1124" s="129">
        <v>34.76</v>
      </c>
      <c r="E1124" s="127" t="s">
        <v>189</v>
      </c>
    </row>
    <row r="1125" spans="1:5" ht="15" x14ac:dyDescent="0.25">
      <c r="A1125" s="126">
        <v>39669</v>
      </c>
      <c r="B1125" s="127" t="s">
        <v>194</v>
      </c>
      <c r="C1125" s="128" t="s">
        <v>195</v>
      </c>
      <c r="D1125" s="129">
        <v>157.5</v>
      </c>
      <c r="E1125" s="127" t="s">
        <v>189</v>
      </c>
    </row>
    <row r="1126" spans="1:5" ht="15" x14ac:dyDescent="0.25">
      <c r="A1126" s="126">
        <v>39669</v>
      </c>
      <c r="B1126" s="127" t="s">
        <v>194</v>
      </c>
      <c r="C1126" s="128" t="s">
        <v>195</v>
      </c>
      <c r="D1126" s="129">
        <v>104.68</v>
      </c>
      <c r="E1126" s="127" t="s">
        <v>189</v>
      </c>
    </row>
    <row r="1127" spans="1:5" ht="15" x14ac:dyDescent="0.25">
      <c r="A1127" s="126">
        <v>39669</v>
      </c>
      <c r="B1127" s="127" t="s">
        <v>194</v>
      </c>
      <c r="C1127" s="128" t="s">
        <v>195</v>
      </c>
      <c r="D1127" s="129">
        <v>358.28</v>
      </c>
      <c r="E1127" s="127" t="s">
        <v>189</v>
      </c>
    </row>
    <row r="1128" spans="1:5" ht="15" x14ac:dyDescent="0.25">
      <c r="A1128" s="126">
        <v>39669</v>
      </c>
      <c r="B1128" s="127" t="s">
        <v>200</v>
      </c>
      <c r="C1128" s="128" t="s">
        <v>201</v>
      </c>
      <c r="D1128" s="129">
        <v>14.38</v>
      </c>
      <c r="E1128" s="127" t="s">
        <v>186</v>
      </c>
    </row>
    <row r="1129" spans="1:5" ht="15" x14ac:dyDescent="0.25">
      <c r="A1129" s="126">
        <v>39669</v>
      </c>
      <c r="B1129" s="127" t="s">
        <v>196</v>
      </c>
      <c r="C1129" s="128" t="s">
        <v>197</v>
      </c>
      <c r="D1129" s="129">
        <v>3062.78</v>
      </c>
      <c r="E1129" s="127" t="s">
        <v>186</v>
      </c>
    </row>
    <row r="1130" spans="1:5" ht="15" x14ac:dyDescent="0.25">
      <c r="A1130" s="126">
        <v>39670</v>
      </c>
      <c r="B1130" s="127" t="s">
        <v>184</v>
      </c>
      <c r="C1130" s="128" t="s">
        <v>185</v>
      </c>
      <c r="D1130" s="129">
        <v>793.1</v>
      </c>
      <c r="E1130" s="127" t="s">
        <v>189</v>
      </c>
    </row>
    <row r="1131" spans="1:5" ht="15" x14ac:dyDescent="0.25">
      <c r="A1131" s="126">
        <v>39670</v>
      </c>
      <c r="B1131" s="127" t="s">
        <v>192</v>
      </c>
      <c r="C1131" s="128" t="s">
        <v>193</v>
      </c>
      <c r="D1131" s="129">
        <v>2740.94</v>
      </c>
      <c r="E1131" s="127" t="s">
        <v>189</v>
      </c>
    </row>
    <row r="1132" spans="1:5" ht="15" x14ac:dyDescent="0.25">
      <c r="A1132" s="126">
        <v>39670</v>
      </c>
      <c r="B1132" s="127" t="s">
        <v>194</v>
      </c>
      <c r="C1132" s="128" t="s">
        <v>195</v>
      </c>
      <c r="D1132" s="129">
        <v>333.3</v>
      </c>
      <c r="E1132" s="127" t="s">
        <v>189</v>
      </c>
    </row>
    <row r="1133" spans="1:5" ht="15" x14ac:dyDescent="0.25">
      <c r="A1133" s="126">
        <v>39670</v>
      </c>
      <c r="B1133" s="127" t="s">
        <v>194</v>
      </c>
      <c r="C1133" s="128" t="s">
        <v>195</v>
      </c>
      <c r="D1133" s="129">
        <v>526.79</v>
      </c>
      <c r="E1133" s="127" t="s">
        <v>189</v>
      </c>
    </row>
    <row r="1134" spans="1:5" ht="15" x14ac:dyDescent="0.25">
      <c r="A1134" s="126">
        <v>39670</v>
      </c>
      <c r="B1134" s="127" t="s">
        <v>190</v>
      </c>
      <c r="C1134" s="128" t="s">
        <v>191</v>
      </c>
      <c r="D1134" s="129">
        <v>378.62</v>
      </c>
      <c r="E1134" s="127" t="s">
        <v>189</v>
      </c>
    </row>
    <row r="1135" spans="1:5" ht="15" x14ac:dyDescent="0.25">
      <c r="A1135" s="126">
        <v>39670</v>
      </c>
      <c r="B1135" s="127" t="s">
        <v>190</v>
      </c>
      <c r="C1135" s="128" t="s">
        <v>191</v>
      </c>
      <c r="D1135" s="129">
        <v>533.83000000000004</v>
      </c>
      <c r="E1135" s="127" t="s">
        <v>189</v>
      </c>
    </row>
    <row r="1136" spans="1:5" ht="15" x14ac:dyDescent="0.25">
      <c r="A1136" s="126">
        <v>39670</v>
      </c>
      <c r="B1136" s="127" t="s">
        <v>190</v>
      </c>
      <c r="C1136" s="128" t="s">
        <v>191</v>
      </c>
      <c r="D1136" s="129">
        <v>4026.09</v>
      </c>
      <c r="E1136" s="127" t="s">
        <v>189</v>
      </c>
    </row>
    <row r="1137" spans="1:5" ht="15" x14ac:dyDescent="0.25">
      <c r="A1137" s="126">
        <v>39670</v>
      </c>
      <c r="B1137" s="127" t="s">
        <v>196</v>
      </c>
      <c r="C1137" s="128" t="s">
        <v>197</v>
      </c>
      <c r="D1137" s="129">
        <v>4026.09</v>
      </c>
      <c r="E1137" s="127" t="s">
        <v>186</v>
      </c>
    </row>
    <row r="1138" spans="1:5" ht="15" x14ac:dyDescent="0.25">
      <c r="A1138" s="126">
        <v>39670</v>
      </c>
      <c r="B1138" s="127" t="s">
        <v>196</v>
      </c>
      <c r="C1138" s="128" t="s">
        <v>197</v>
      </c>
      <c r="D1138" s="129">
        <v>1482.49</v>
      </c>
      <c r="E1138" s="127" t="s">
        <v>186</v>
      </c>
    </row>
    <row r="1139" spans="1:5" ht="15" x14ac:dyDescent="0.25">
      <c r="A1139" s="126">
        <v>39671</v>
      </c>
      <c r="B1139" s="127" t="s">
        <v>184</v>
      </c>
      <c r="C1139" s="128" t="s">
        <v>185</v>
      </c>
      <c r="D1139" s="129">
        <v>534.96</v>
      </c>
      <c r="E1139" s="127" t="s">
        <v>186</v>
      </c>
    </row>
    <row r="1140" spans="1:5" ht="15" x14ac:dyDescent="0.25">
      <c r="A1140" s="126">
        <v>39671</v>
      </c>
      <c r="B1140" s="127" t="s">
        <v>194</v>
      </c>
      <c r="C1140" s="128" t="s">
        <v>195</v>
      </c>
      <c r="D1140" s="129">
        <v>15.06</v>
      </c>
      <c r="E1140" s="127" t="s">
        <v>189</v>
      </c>
    </row>
    <row r="1141" spans="1:5" ht="15" x14ac:dyDescent="0.25">
      <c r="A1141" s="126">
        <v>39671</v>
      </c>
      <c r="B1141" s="127" t="s">
        <v>194</v>
      </c>
      <c r="C1141" s="128" t="s">
        <v>195</v>
      </c>
      <c r="D1141" s="129">
        <v>285.08</v>
      </c>
      <c r="E1141" s="127" t="s">
        <v>189</v>
      </c>
    </row>
    <row r="1142" spans="1:5" ht="15" x14ac:dyDescent="0.25">
      <c r="A1142" s="126">
        <v>39671</v>
      </c>
      <c r="B1142" s="127" t="s">
        <v>194</v>
      </c>
      <c r="C1142" s="128" t="s">
        <v>195</v>
      </c>
      <c r="D1142" s="129">
        <v>128.16999999999999</v>
      </c>
      <c r="E1142" s="127" t="s">
        <v>189</v>
      </c>
    </row>
    <row r="1143" spans="1:5" ht="15" x14ac:dyDescent="0.25">
      <c r="A1143" s="126">
        <v>39671</v>
      </c>
      <c r="B1143" s="127" t="s">
        <v>194</v>
      </c>
      <c r="C1143" s="128" t="s">
        <v>195</v>
      </c>
      <c r="D1143" s="129">
        <v>190.12</v>
      </c>
      <c r="E1143" s="127" t="s">
        <v>189</v>
      </c>
    </row>
    <row r="1144" spans="1:5" ht="15" x14ac:dyDescent="0.25">
      <c r="A1144" s="126">
        <v>39671</v>
      </c>
      <c r="B1144" s="127" t="s">
        <v>194</v>
      </c>
      <c r="C1144" s="128" t="s">
        <v>195</v>
      </c>
      <c r="D1144" s="129">
        <v>336.74</v>
      </c>
      <c r="E1144" s="127" t="s">
        <v>189</v>
      </c>
    </row>
    <row r="1145" spans="1:5" ht="15" x14ac:dyDescent="0.25">
      <c r="A1145" s="126">
        <v>39671</v>
      </c>
      <c r="B1145" s="127" t="s">
        <v>194</v>
      </c>
      <c r="C1145" s="128" t="s">
        <v>195</v>
      </c>
      <c r="D1145" s="129">
        <v>439.91</v>
      </c>
      <c r="E1145" s="127" t="s">
        <v>189</v>
      </c>
    </row>
    <row r="1146" spans="1:5" ht="15" x14ac:dyDescent="0.25">
      <c r="A1146" s="126">
        <v>39671</v>
      </c>
      <c r="B1146" s="127" t="s">
        <v>194</v>
      </c>
      <c r="C1146" s="128" t="s">
        <v>195</v>
      </c>
      <c r="D1146" s="129">
        <v>248.02</v>
      </c>
      <c r="E1146" s="127" t="s">
        <v>189</v>
      </c>
    </row>
    <row r="1147" spans="1:5" ht="15" x14ac:dyDescent="0.25">
      <c r="A1147" s="126">
        <v>39671</v>
      </c>
      <c r="B1147" s="127" t="s">
        <v>190</v>
      </c>
      <c r="C1147" s="128" t="s">
        <v>191</v>
      </c>
      <c r="D1147" s="129">
        <v>21171.88</v>
      </c>
      <c r="E1147" s="127" t="s">
        <v>189</v>
      </c>
    </row>
    <row r="1148" spans="1:5" ht="15" x14ac:dyDescent="0.25">
      <c r="A1148" s="126">
        <v>39672</v>
      </c>
      <c r="B1148" s="127" t="s">
        <v>184</v>
      </c>
      <c r="C1148" s="128" t="s">
        <v>185</v>
      </c>
      <c r="D1148" s="129">
        <v>1464.83</v>
      </c>
      <c r="E1148" s="127" t="s">
        <v>186</v>
      </c>
    </row>
    <row r="1149" spans="1:5" ht="15" x14ac:dyDescent="0.25">
      <c r="A1149" s="126">
        <v>39672</v>
      </c>
      <c r="B1149" s="127" t="s">
        <v>192</v>
      </c>
      <c r="C1149" s="128" t="s">
        <v>193</v>
      </c>
      <c r="D1149" s="129">
        <v>257.25</v>
      </c>
      <c r="E1149" s="127" t="s">
        <v>186</v>
      </c>
    </row>
    <row r="1150" spans="1:5" ht="15" x14ac:dyDescent="0.25">
      <c r="A1150" s="126">
        <v>39672</v>
      </c>
      <c r="B1150" s="127" t="s">
        <v>192</v>
      </c>
      <c r="C1150" s="128" t="s">
        <v>193</v>
      </c>
      <c r="D1150" s="129">
        <v>57.68</v>
      </c>
      <c r="E1150" s="127" t="s">
        <v>186</v>
      </c>
    </row>
    <row r="1151" spans="1:5" ht="15" x14ac:dyDescent="0.25">
      <c r="A1151" s="126">
        <v>39672</v>
      </c>
      <c r="B1151" s="127" t="s">
        <v>192</v>
      </c>
      <c r="C1151" s="128" t="s">
        <v>193</v>
      </c>
      <c r="D1151" s="129">
        <v>26.21</v>
      </c>
      <c r="E1151" s="127" t="s">
        <v>189</v>
      </c>
    </row>
    <row r="1152" spans="1:5" ht="15" x14ac:dyDescent="0.25">
      <c r="A1152" s="126">
        <v>39672</v>
      </c>
      <c r="B1152" s="127" t="s">
        <v>194</v>
      </c>
      <c r="C1152" s="128" t="s">
        <v>195</v>
      </c>
      <c r="D1152" s="129">
        <v>267.58999999999997</v>
      </c>
      <c r="E1152" s="127" t="s">
        <v>189</v>
      </c>
    </row>
    <row r="1153" spans="1:5" ht="15" x14ac:dyDescent="0.25">
      <c r="A1153" s="126">
        <v>39672</v>
      </c>
      <c r="B1153" s="127" t="s">
        <v>194</v>
      </c>
      <c r="C1153" s="128" t="s">
        <v>195</v>
      </c>
      <c r="D1153" s="129">
        <v>115.22</v>
      </c>
      <c r="E1153" s="127" t="s">
        <v>189</v>
      </c>
    </row>
    <row r="1154" spans="1:5" ht="15" x14ac:dyDescent="0.25">
      <c r="A1154" s="126">
        <v>39672</v>
      </c>
      <c r="B1154" s="127" t="s">
        <v>194</v>
      </c>
      <c r="C1154" s="128" t="s">
        <v>195</v>
      </c>
      <c r="D1154" s="129">
        <v>148.59</v>
      </c>
      <c r="E1154" s="127" t="s">
        <v>189</v>
      </c>
    </row>
    <row r="1155" spans="1:5" ht="15" x14ac:dyDescent="0.25">
      <c r="A1155" s="126">
        <v>39674</v>
      </c>
      <c r="B1155" s="127" t="s">
        <v>196</v>
      </c>
      <c r="C1155" s="128" t="s">
        <v>206</v>
      </c>
      <c r="D1155" s="129">
        <v>2745.58</v>
      </c>
      <c r="E1155" s="127" t="s">
        <v>189</v>
      </c>
    </row>
    <row r="1156" spans="1:5" ht="15" x14ac:dyDescent="0.25">
      <c r="A1156" s="126">
        <v>39675</v>
      </c>
      <c r="B1156" s="127" t="s">
        <v>192</v>
      </c>
      <c r="C1156" s="128" t="s">
        <v>193</v>
      </c>
      <c r="D1156" s="129">
        <v>11103.45</v>
      </c>
      <c r="E1156" s="127" t="s">
        <v>186</v>
      </c>
    </row>
    <row r="1157" spans="1:5" ht="15" x14ac:dyDescent="0.25">
      <c r="A1157" s="126">
        <v>39675</v>
      </c>
      <c r="B1157" s="127" t="s">
        <v>194</v>
      </c>
      <c r="C1157" s="128" t="s">
        <v>195</v>
      </c>
      <c r="D1157" s="129">
        <v>59.61</v>
      </c>
      <c r="E1157" s="127" t="s">
        <v>189</v>
      </c>
    </row>
    <row r="1158" spans="1:5" ht="15" x14ac:dyDescent="0.25">
      <c r="A1158" s="126">
        <v>39675</v>
      </c>
      <c r="B1158" s="127" t="s">
        <v>194</v>
      </c>
      <c r="C1158" s="128" t="s">
        <v>195</v>
      </c>
      <c r="D1158" s="129">
        <v>6080.48</v>
      </c>
      <c r="E1158" s="127" t="s">
        <v>189</v>
      </c>
    </row>
    <row r="1159" spans="1:5" ht="15" x14ac:dyDescent="0.25">
      <c r="A1159" s="126">
        <v>39675</v>
      </c>
      <c r="B1159" s="127" t="s">
        <v>190</v>
      </c>
      <c r="C1159" s="128" t="s">
        <v>191</v>
      </c>
      <c r="D1159" s="129">
        <v>13881.29</v>
      </c>
      <c r="E1159" s="127" t="s">
        <v>186</v>
      </c>
    </row>
    <row r="1160" spans="1:5" ht="15" x14ac:dyDescent="0.25">
      <c r="A1160" s="126">
        <v>39676</v>
      </c>
      <c r="B1160" s="127" t="s">
        <v>184</v>
      </c>
      <c r="C1160" s="128" t="s">
        <v>185</v>
      </c>
      <c r="D1160" s="129">
        <v>820.63</v>
      </c>
      <c r="E1160" s="127" t="s">
        <v>186</v>
      </c>
    </row>
    <row r="1161" spans="1:5" ht="15" x14ac:dyDescent="0.25">
      <c r="A1161" s="126">
        <v>39676</v>
      </c>
      <c r="B1161" s="127" t="s">
        <v>192</v>
      </c>
      <c r="C1161" s="128" t="s">
        <v>193</v>
      </c>
      <c r="D1161" s="129">
        <v>36.32</v>
      </c>
      <c r="E1161" s="127" t="s">
        <v>186</v>
      </c>
    </row>
    <row r="1162" spans="1:5" ht="15" x14ac:dyDescent="0.25">
      <c r="A1162" s="126">
        <v>39676</v>
      </c>
      <c r="B1162" s="127" t="s">
        <v>192</v>
      </c>
      <c r="C1162" s="128" t="s">
        <v>193</v>
      </c>
      <c r="D1162" s="129">
        <v>56.48</v>
      </c>
      <c r="E1162" s="127" t="s">
        <v>186</v>
      </c>
    </row>
    <row r="1163" spans="1:5" ht="15" x14ac:dyDescent="0.25">
      <c r="A1163" s="126">
        <v>39676</v>
      </c>
      <c r="B1163" s="127" t="s">
        <v>194</v>
      </c>
      <c r="C1163" s="128" t="s">
        <v>195</v>
      </c>
      <c r="D1163" s="129">
        <v>1081.79</v>
      </c>
      <c r="E1163" s="127" t="s">
        <v>189</v>
      </c>
    </row>
    <row r="1164" spans="1:5" ht="15" x14ac:dyDescent="0.25">
      <c r="A1164" s="126">
        <v>39676</v>
      </c>
      <c r="B1164" s="127" t="s">
        <v>194</v>
      </c>
      <c r="C1164" s="128" t="s">
        <v>195</v>
      </c>
      <c r="D1164" s="129">
        <v>507.53</v>
      </c>
      <c r="E1164" s="127" t="s">
        <v>189</v>
      </c>
    </row>
    <row r="1165" spans="1:5" ht="15" x14ac:dyDescent="0.25">
      <c r="A1165" s="126">
        <v>39676</v>
      </c>
      <c r="B1165" s="127" t="s">
        <v>194</v>
      </c>
      <c r="C1165" s="128" t="s">
        <v>195</v>
      </c>
      <c r="D1165" s="129">
        <v>167.69</v>
      </c>
      <c r="E1165" s="127" t="s">
        <v>189</v>
      </c>
    </row>
    <row r="1166" spans="1:5" ht="15" x14ac:dyDescent="0.25">
      <c r="A1166" s="126">
        <v>39676</v>
      </c>
      <c r="B1166" s="127" t="s">
        <v>190</v>
      </c>
      <c r="C1166" s="128" t="s">
        <v>191</v>
      </c>
      <c r="D1166" s="129">
        <v>5085.99</v>
      </c>
      <c r="E1166" s="127" t="s">
        <v>189</v>
      </c>
    </row>
    <row r="1167" spans="1:5" ht="15" x14ac:dyDescent="0.25">
      <c r="A1167" s="126">
        <v>39677</v>
      </c>
      <c r="B1167" s="127" t="s">
        <v>184</v>
      </c>
      <c r="C1167" s="128" t="s">
        <v>185</v>
      </c>
      <c r="D1167" s="129">
        <v>207.6</v>
      </c>
      <c r="E1167" s="127" t="s">
        <v>186</v>
      </c>
    </row>
    <row r="1168" spans="1:5" ht="15" x14ac:dyDescent="0.25">
      <c r="A1168" s="126">
        <v>39677</v>
      </c>
      <c r="B1168" s="127" t="s">
        <v>194</v>
      </c>
      <c r="C1168" s="128" t="s">
        <v>195</v>
      </c>
      <c r="D1168" s="129">
        <v>63.54</v>
      </c>
      <c r="E1168" s="127" t="s">
        <v>189</v>
      </c>
    </row>
    <row r="1169" spans="1:5" ht="15" x14ac:dyDescent="0.25">
      <c r="A1169" s="126">
        <v>39677</v>
      </c>
      <c r="B1169" s="127" t="s">
        <v>194</v>
      </c>
      <c r="C1169" s="128" t="s">
        <v>195</v>
      </c>
      <c r="D1169" s="129">
        <v>50.4</v>
      </c>
      <c r="E1169" s="127" t="s">
        <v>189</v>
      </c>
    </row>
    <row r="1170" spans="1:5" ht="15" x14ac:dyDescent="0.25">
      <c r="A1170" s="126">
        <v>39677</v>
      </c>
      <c r="B1170" s="127" t="s">
        <v>194</v>
      </c>
      <c r="C1170" s="128" t="s">
        <v>195</v>
      </c>
      <c r="D1170" s="129">
        <v>597.42999999999995</v>
      </c>
      <c r="E1170" s="127" t="s">
        <v>189</v>
      </c>
    </row>
    <row r="1171" spans="1:5" ht="15" x14ac:dyDescent="0.25">
      <c r="A1171" s="126">
        <v>39677</v>
      </c>
      <c r="B1171" s="127" t="s">
        <v>190</v>
      </c>
      <c r="C1171" s="128" t="s">
        <v>191</v>
      </c>
      <c r="D1171" s="129">
        <v>12269.7</v>
      </c>
      <c r="E1171" s="127" t="s">
        <v>186</v>
      </c>
    </row>
    <row r="1172" spans="1:5" ht="15" x14ac:dyDescent="0.25">
      <c r="A1172" s="126">
        <v>39677</v>
      </c>
      <c r="B1172" s="127" t="s">
        <v>190</v>
      </c>
      <c r="C1172" s="128" t="s">
        <v>191</v>
      </c>
      <c r="D1172" s="129">
        <v>5194.6899999999996</v>
      </c>
      <c r="E1172" s="127" t="s">
        <v>186</v>
      </c>
    </row>
    <row r="1173" spans="1:5" ht="15" x14ac:dyDescent="0.25">
      <c r="A1173" s="126">
        <v>39678</v>
      </c>
      <c r="B1173" s="127" t="s">
        <v>198</v>
      </c>
      <c r="C1173" s="128" t="s">
        <v>199</v>
      </c>
      <c r="D1173" s="129">
        <v>1337.35</v>
      </c>
      <c r="E1173" s="127" t="s">
        <v>186</v>
      </c>
    </row>
    <row r="1174" spans="1:5" ht="15" x14ac:dyDescent="0.25">
      <c r="A1174" s="126">
        <v>39678</v>
      </c>
      <c r="B1174" s="127" t="s">
        <v>184</v>
      </c>
      <c r="C1174" s="128" t="s">
        <v>185</v>
      </c>
      <c r="D1174" s="129">
        <v>2741.62</v>
      </c>
      <c r="E1174" s="127" t="s">
        <v>186</v>
      </c>
    </row>
    <row r="1175" spans="1:5" ht="15" x14ac:dyDescent="0.25">
      <c r="A1175" s="126">
        <v>39678</v>
      </c>
      <c r="B1175" s="127" t="s">
        <v>192</v>
      </c>
      <c r="C1175" s="128" t="s">
        <v>193</v>
      </c>
      <c r="D1175" s="129">
        <v>28.28</v>
      </c>
      <c r="E1175" s="127" t="s">
        <v>189</v>
      </c>
    </row>
    <row r="1176" spans="1:5" ht="15" x14ac:dyDescent="0.25">
      <c r="A1176" s="126">
        <v>39678</v>
      </c>
      <c r="B1176" s="127" t="s">
        <v>192</v>
      </c>
      <c r="C1176" s="128" t="s">
        <v>193</v>
      </c>
      <c r="D1176" s="129">
        <v>3599.83</v>
      </c>
      <c r="E1176" s="127" t="s">
        <v>186</v>
      </c>
    </row>
    <row r="1177" spans="1:5" ht="15" x14ac:dyDescent="0.25">
      <c r="A1177" s="126">
        <v>39678</v>
      </c>
      <c r="B1177" s="127" t="s">
        <v>192</v>
      </c>
      <c r="C1177" s="128" t="s">
        <v>193</v>
      </c>
      <c r="D1177" s="129">
        <v>19.72</v>
      </c>
      <c r="E1177" s="127" t="s">
        <v>189</v>
      </c>
    </row>
    <row r="1178" spans="1:5" ht="15" x14ac:dyDescent="0.25">
      <c r="A1178" s="126">
        <v>39678</v>
      </c>
      <c r="B1178" s="127" t="s">
        <v>194</v>
      </c>
      <c r="C1178" s="128" t="s">
        <v>195</v>
      </c>
      <c r="D1178" s="129">
        <v>11103.45</v>
      </c>
      <c r="E1178" s="127" t="s">
        <v>189</v>
      </c>
    </row>
    <row r="1179" spans="1:5" ht="15" x14ac:dyDescent="0.25">
      <c r="A1179" s="126">
        <v>39678</v>
      </c>
      <c r="B1179" s="127" t="s">
        <v>194</v>
      </c>
      <c r="C1179" s="128" t="s">
        <v>195</v>
      </c>
      <c r="D1179" s="129">
        <v>351.41</v>
      </c>
      <c r="E1179" s="127" t="s">
        <v>189</v>
      </c>
    </row>
    <row r="1180" spans="1:5" ht="15" x14ac:dyDescent="0.25">
      <c r="A1180" s="126">
        <v>39678</v>
      </c>
      <c r="B1180" s="127" t="s">
        <v>194</v>
      </c>
      <c r="C1180" s="128" t="s">
        <v>195</v>
      </c>
      <c r="D1180" s="129">
        <v>1653.27</v>
      </c>
      <c r="E1180" s="127" t="s">
        <v>189</v>
      </c>
    </row>
    <row r="1181" spans="1:5" ht="15" x14ac:dyDescent="0.25">
      <c r="A1181" s="126">
        <v>39678</v>
      </c>
      <c r="B1181" s="127" t="s">
        <v>190</v>
      </c>
      <c r="C1181" s="128" t="s">
        <v>191</v>
      </c>
      <c r="D1181" s="129">
        <v>1244.9100000000001</v>
      </c>
      <c r="E1181" s="127" t="s">
        <v>186</v>
      </c>
    </row>
    <row r="1182" spans="1:5" ht="15" x14ac:dyDescent="0.25">
      <c r="A1182" s="126">
        <v>39679</v>
      </c>
      <c r="B1182" s="127" t="s">
        <v>184</v>
      </c>
      <c r="C1182" s="128" t="s">
        <v>185</v>
      </c>
      <c r="D1182" s="129">
        <v>441.43</v>
      </c>
      <c r="E1182" s="127" t="s">
        <v>186</v>
      </c>
    </row>
    <row r="1183" spans="1:5" ht="15" x14ac:dyDescent="0.25">
      <c r="A1183" s="126">
        <v>39679</v>
      </c>
      <c r="B1183" s="127" t="s">
        <v>184</v>
      </c>
      <c r="C1183" s="128" t="s">
        <v>185</v>
      </c>
      <c r="D1183" s="129">
        <v>61.99</v>
      </c>
      <c r="E1183" s="127" t="s">
        <v>189</v>
      </c>
    </row>
    <row r="1184" spans="1:5" ht="15" x14ac:dyDescent="0.25">
      <c r="A1184" s="126">
        <v>39679</v>
      </c>
      <c r="B1184" s="127" t="s">
        <v>192</v>
      </c>
      <c r="C1184" s="128" t="s">
        <v>193</v>
      </c>
      <c r="D1184" s="129">
        <v>115.41</v>
      </c>
      <c r="E1184" s="127" t="s">
        <v>189</v>
      </c>
    </row>
    <row r="1185" spans="1:5" ht="15" x14ac:dyDescent="0.25">
      <c r="A1185" s="126">
        <v>39679</v>
      </c>
      <c r="B1185" s="127" t="s">
        <v>194</v>
      </c>
      <c r="C1185" s="128" t="s">
        <v>195</v>
      </c>
      <c r="D1185" s="129">
        <v>66.37</v>
      </c>
      <c r="E1185" s="127" t="s">
        <v>189</v>
      </c>
    </row>
    <row r="1186" spans="1:5" ht="15" x14ac:dyDescent="0.25">
      <c r="A1186" s="126">
        <v>39679</v>
      </c>
      <c r="B1186" s="127" t="s">
        <v>194</v>
      </c>
      <c r="C1186" s="128" t="s">
        <v>195</v>
      </c>
      <c r="D1186" s="129">
        <v>750.79</v>
      </c>
      <c r="E1186" s="127" t="s">
        <v>189</v>
      </c>
    </row>
    <row r="1187" spans="1:5" ht="15" x14ac:dyDescent="0.25">
      <c r="A1187" s="126">
        <v>39679</v>
      </c>
      <c r="B1187" s="127" t="s">
        <v>231</v>
      </c>
      <c r="C1187" s="128" t="s">
        <v>242</v>
      </c>
      <c r="D1187" s="129">
        <v>58.62</v>
      </c>
      <c r="E1187" s="127" t="s">
        <v>189</v>
      </c>
    </row>
    <row r="1188" spans="1:5" ht="15" x14ac:dyDescent="0.25">
      <c r="A1188" s="126">
        <v>39679</v>
      </c>
      <c r="B1188" s="127" t="s">
        <v>190</v>
      </c>
      <c r="C1188" s="128" t="s">
        <v>191</v>
      </c>
      <c r="D1188" s="129">
        <v>1757.18</v>
      </c>
      <c r="E1188" s="127" t="s">
        <v>186</v>
      </c>
    </row>
    <row r="1189" spans="1:5" ht="15" x14ac:dyDescent="0.25">
      <c r="A1189" s="126">
        <v>39679</v>
      </c>
      <c r="B1189" s="127" t="s">
        <v>190</v>
      </c>
      <c r="C1189" s="128" t="s">
        <v>191</v>
      </c>
      <c r="D1189" s="129">
        <v>3020.6</v>
      </c>
      <c r="E1189" s="127" t="s">
        <v>189</v>
      </c>
    </row>
    <row r="1190" spans="1:5" ht="15" x14ac:dyDescent="0.25">
      <c r="A1190" s="126">
        <v>39679</v>
      </c>
      <c r="B1190" s="127" t="s">
        <v>204</v>
      </c>
      <c r="C1190" s="128" t="s">
        <v>205</v>
      </c>
      <c r="D1190" s="129">
        <v>12.15</v>
      </c>
      <c r="E1190" s="127" t="s">
        <v>189</v>
      </c>
    </row>
    <row r="1191" spans="1:5" ht="15" x14ac:dyDescent="0.25">
      <c r="A1191" s="126">
        <v>39679</v>
      </c>
      <c r="B1191" s="127" t="s">
        <v>196</v>
      </c>
      <c r="C1191" s="128" t="s">
        <v>197</v>
      </c>
      <c r="D1191" s="129">
        <v>554.62</v>
      </c>
      <c r="E1191" s="127" t="s">
        <v>186</v>
      </c>
    </row>
    <row r="1192" spans="1:5" ht="15" x14ac:dyDescent="0.25">
      <c r="A1192" s="126">
        <v>39679</v>
      </c>
      <c r="B1192" s="127" t="s">
        <v>196</v>
      </c>
      <c r="C1192" s="128" t="s">
        <v>197</v>
      </c>
      <c r="D1192" s="129">
        <v>3020.6</v>
      </c>
      <c r="E1192" s="127" t="s">
        <v>186</v>
      </c>
    </row>
    <row r="1193" spans="1:5" ht="15" x14ac:dyDescent="0.25">
      <c r="A1193" s="126">
        <v>39679</v>
      </c>
      <c r="B1193" s="127" t="s">
        <v>190</v>
      </c>
      <c r="C1193" s="128" t="s">
        <v>213</v>
      </c>
      <c r="D1193" s="129">
        <v>12.15</v>
      </c>
      <c r="E1193" s="127" t="s">
        <v>186</v>
      </c>
    </row>
    <row r="1194" spans="1:5" ht="15" x14ac:dyDescent="0.25">
      <c r="A1194" s="126">
        <v>39679</v>
      </c>
      <c r="B1194" s="127" t="s">
        <v>190</v>
      </c>
      <c r="C1194" s="128" t="s">
        <v>211</v>
      </c>
      <c r="D1194" s="129">
        <v>149.15</v>
      </c>
      <c r="E1194" s="127" t="s">
        <v>186</v>
      </c>
    </row>
    <row r="1195" spans="1:5" ht="15" x14ac:dyDescent="0.25">
      <c r="A1195" s="126">
        <v>39682</v>
      </c>
      <c r="B1195" s="127" t="s">
        <v>184</v>
      </c>
      <c r="C1195" s="128" t="s">
        <v>185</v>
      </c>
      <c r="D1195" s="129">
        <v>4853.96</v>
      </c>
      <c r="E1195" s="127" t="s">
        <v>186</v>
      </c>
    </row>
    <row r="1196" spans="1:5" ht="15" x14ac:dyDescent="0.25">
      <c r="A1196" s="126">
        <v>39682</v>
      </c>
      <c r="B1196" s="127" t="s">
        <v>192</v>
      </c>
      <c r="C1196" s="128" t="s">
        <v>193</v>
      </c>
      <c r="D1196" s="129">
        <v>4370.0200000000004</v>
      </c>
      <c r="E1196" s="127" t="s">
        <v>189</v>
      </c>
    </row>
    <row r="1197" spans="1:5" ht="15" x14ac:dyDescent="0.25">
      <c r="A1197" s="126">
        <v>39682</v>
      </c>
      <c r="B1197" s="127" t="s">
        <v>192</v>
      </c>
      <c r="C1197" s="128" t="s">
        <v>193</v>
      </c>
      <c r="D1197" s="129">
        <v>1.79</v>
      </c>
      <c r="E1197" s="127" t="s">
        <v>189</v>
      </c>
    </row>
    <row r="1198" spans="1:5" ht="15" x14ac:dyDescent="0.25">
      <c r="A1198" s="126">
        <v>39682</v>
      </c>
      <c r="B1198" s="127" t="s">
        <v>194</v>
      </c>
      <c r="C1198" s="128" t="s">
        <v>195</v>
      </c>
      <c r="D1198" s="129">
        <v>313.49</v>
      </c>
      <c r="E1198" s="127" t="s">
        <v>189</v>
      </c>
    </row>
    <row r="1199" spans="1:5" ht="15" x14ac:dyDescent="0.25">
      <c r="A1199" s="126">
        <v>39682</v>
      </c>
      <c r="B1199" s="127" t="s">
        <v>194</v>
      </c>
      <c r="C1199" s="128" t="s">
        <v>195</v>
      </c>
      <c r="D1199" s="129">
        <v>1372.96</v>
      </c>
      <c r="E1199" s="127" t="s">
        <v>189</v>
      </c>
    </row>
    <row r="1200" spans="1:5" ht="15" x14ac:dyDescent="0.25">
      <c r="A1200" s="126">
        <v>39682</v>
      </c>
      <c r="B1200" s="127" t="s">
        <v>194</v>
      </c>
      <c r="C1200" s="128" t="s">
        <v>195</v>
      </c>
      <c r="D1200" s="129">
        <v>276.14999999999998</v>
      </c>
      <c r="E1200" s="127" t="s">
        <v>189</v>
      </c>
    </row>
    <row r="1201" spans="1:5" ht="15" x14ac:dyDescent="0.25">
      <c r="A1201" s="126">
        <v>39682</v>
      </c>
      <c r="B1201" s="127" t="s">
        <v>190</v>
      </c>
      <c r="C1201" s="128" t="s">
        <v>191</v>
      </c>
      <c r="D1201" s="129">
        <v>2497.86</v>
      </c>
      <c r="E1201" s="127" t="s">
        <v>189</v>
      </c>
    </row>
    <row r="1202" spans="1:5" ht="15" x14ac:dyDescent="0.25">
      <c r="A1202" s="126">
        <v>39682</v>
      </c>
      <c r="B1202" s="127" t="s">
        <v>196</v>
      </c>
      <c r="C1202" s="128" t="s">
        <v>197</v>
      </c>
      <c r="D1202" s="129">
        <v>3122.62</v>
      </c>
      <c r="E1202" s="127" t="s">
        <v>186</v>
      </c>
    </row>
    <row r="1203" spans="1:5" ht="15" x14ac:dyDescent="0.25">
      <c r="A1203" s="126">
        <v>39682</v>
      </c>
      <c r="B1203" s="127" t="s">
        <v>196</v>
      </c>
      <c r="C1203" s="128" t="s">
        <v>197</v>
      </c>
      <c r="D1203" s="129">
        <v>2497.86</v>
      </c>
      <c r="E1203" s="127" t="s">
        <v>186</v>
      </c>
    </row>
    <row r="1204" spans="1:5" ht="15" x14ac:dyDescent="0.25">
      <c r="A1204" s="126">
        <v>39683</v>
      </c>
      <c r="B1204" s="127" t="s">
        <v>192</v>
      </c>
      <c r="C1204" s="128" t="s">
        <v>193</v>
      </c>
      <c r="D1204" s="129">
        <v>143.99</v>
      </c>
      <c r="E1204" s="127" t="s">
        <v>186</v>
      </c>
    </row>
    <row r="1205" spans="1:5" ht="15" x14ac:dyDescent="0.25">
      <c r="A1205" s="126">
        <v>39683</v>
      </c>
      <c r="B1205" s="127" t="s">
        <v>192</v>
      </c>
      <c r="C1205" s="128" t="s">
        <v>193</v>
      </c>
      <c r="D1205" s="129">
        <v>49.31</v>
      </c>
      <c r="E1205" s="127" t="s">
        <v>189</v>
      </c>
    </row>
    <row r="1206" spans="1:5" ht="15" x14ac:dyDescent="0.25">
      <c r="A1206" s="126">
        <v>39683</v>
      </c>
      <c r="B1206" s="127" t="s">
        <v>194</v>
      </c>
      <c r="C1206" s="128" t="s">
        <v>195</v>
      </c>
      <c r="D1206" s="129">
        <v>52.19</v>
      </c>
      <c r="E1206" s="127" t="s">
        <v>189</v>
      </c>
    </row>
    <row r="1207" spans="1:5" ht="15" x14ac:dyDescent="0.25">
      <c r="A1207" s="126">
        <v>39683</v>
      </c>
      <c r="B1207" s="127" t="s">
        <v>194</v>
      </c>
      <c r="C1207" s="128" t="s">
        <v>195</v>
      </c>
      <c r="D1207" s="129">
        <v>538.13</v>
      </c>
      <c r="E1207" s="127" t="s">
        <v>189</v>
      </c>
    </row>
    <row r="1208" spans="1:5" ht="15" x14ac:dyDescent="0.25">
      <c r="A1208" s="126">
        <v>39683</v>
      </c>
      <c r="B1208" s="127" t="s">
        <v>194</v>
      </c>
      <c r="C1208" s="128" t="s">
        <v>195</v>
      </c>
      <c r="D1208" s="129">
        <v>77.56</v>
      </c>
      <c r="E1208" s="127" t="s">
        <v>189</v>
      </c>
    </row>
    <row r="1209" spans="1:5" ht="15" x14ac:dyDescent="0.25">
      <c r="A1209" s="126">
        <v>39683</v>
      </c>
      <c r="B1209" s="127" t="s">
        <v>194</v>
      </c>
      <c r="C1209" s="128" t="s">
        <v>195</v>
      </c>
      <c r="D1209" s="129">
        <v>391.87</v>
      </c>
      <c r="E1209" s="127" t="s">
        <v>189</v>
      </c>
    </row>
    <row r="1210" spans="1:5" ht="15" x14ac:dyDescent="0.25">
      <c r="A1210" s="126">
        <v>39683</v>
      </c>
      <c r="B1210" s="127" t="s">
        <v>194</v>
      </c>
      <c r="C1210" s="128" t="s">
        <v>195</v>
      </c>
      <c r="D1210" s="129">
        <v>0.19</v>
      </c>
      <c r="E1210" s="127" t="s">
        <v>189</v>
      </c>
    </row>
    <row r="1211" spans="1:5" ht="15" x14ac:dyDescent="0.25">
      <c r="A1211" s="126">
        <v>39683</v>
      </c>
      <c r="B1211" s="127" t="s">
        <v>190</v>
      </c>
      <c r="C1211" s="128" t="s">
        <v>191</v>
      </c>
      <c r="D1211" s="129">
        <v>2589.42</v>
      </c>
      <c r="E1211" s="127" t="s">
        <v>186</v>
      </c>
    </row>
    <row r="1212" spans="1:5" ht="15" x14ac:dyDescent="0.25">
      <c r="A1212" s="126">
        <v>39684</v>
      </c>
      <c r="B1212" s="127" t="s">
        <v>192</v>
      </c>
      <c r="C1212" s="128" t="s">
        <v>193</v>
      </c>
      <c r="D1212" s="129">
        <v>74.14</v>
      </c>
      <c r="E1212" s="127" t="s">
        <v>186</v>
      </c>
    </row>
    <row r="1213" spans="1:5" ht="15" x14ac:dyDescent="0.25">
      <c r="A1213" s="126">
        <v>39684</v>
      </c>
      <c r="B1213" s="127" t="s">
        <v>192</v>
      </c>
      <c r="C1213" s="128" t="s">
        <v>193</v>
      </c>
      <c r="D1213" s="129">
        <v>11103.45</v>
      </c>
      <c r="E1213" s="127" t="s">
        <v>186</v>
      </c>
    </row>
    <row r="1214" spans="1:5" ht="15" x14ac:dyDescent="0.25">
      <c r="A1214" s="126">
        <v>39684</v>
      </c>
      <c r="B1214" s="127" t="s">
        <v>192</v>
      </c>
      <c r="C1214" s="128" t="s">
        <v>193</v>
      </c>
      <c r="D1214" s="129">
        <v>8.9700000000000006</v>
      </c>
      <c r="E1214" s="127" t="s">
        <v>189</v>
      </c>
    </row>
    <row r="1215" spans="1:5" ht="15" x14ac:dyDescent="0.25">
      <c r="A1215" s="126">
        <v>39684</v>
      </c>
      <c r="B1215" s="127" t="s">
        <v>194</v>
      </c>
      <c r="C1215" s="128" t="s">
        <v>195</v>
      </c>
      <c r="D1215" s="129">
        <v>11103.45</v>
      </c>
      <c r="E1215" s="127" t="s">
        <v>189</v>
      </c>
    </row>
    <row r="1216" spans="1:5" ht="15" x14ac:dyDescent="0.25">
      <c r="A1216" s="126">
        <v>39684</v>
      </c>
      <c r="B1216" s="127" t="s">
        <v>194</v>
      </c>
      <c r="C1216" s="128" t="s">
        <v>195</v>
      </c>
      <c r="D1216" s="129">
        <v>33.6</v>
      </c>
      <c r="E1216" s="127" t="s">
        <v>189</v>
      </c>
    </row>
    <row r="1217" spans="1:5" ht="15" x14ac:dyDescent="0.25">
      <c r="A1217" s="126">
        <v>39684</v>
      </c>
      <c r="B1217" s="127" t="s">
        <v>194</v>
      </c>
      <c r="C1217" s="128" t="s">
        <v>195</v>
      </c>
      <c r="D1217" s="129">
        <v>187.1</v>
      </c>
      <c r="E1217" s="127" t="s">
        <v>189</v>
      </c>
    </row>
    <row r="1218" spans="1:5" ht="15" x14ac:dyDescent="0.25">
      <c r="A1218" s="126">
        <v>39684</v>
      </c>
      <c r="B1218" s="127" t="s">
        <v>194</v>
      </c>
      <c r="C1218" s="128" t="s">
        <v>195</v>
      </c>
      <c r="D1218" s="129">
        <v>204.64</v>
      </c>
      <c r="E1218" s="127" t="s">
        <v>189</v>
      </c>
    </row>
    <row r="1219" spans="1:5" ht="15" x14ac:dyDescent="0.25">
      <c r="A1219" s="126">
        <v>39684</v>
      </c>
      <c r="B1219" s="127" t="s">
        <v>231</v>
      </c>
      <c r="C1219" s="128" t="s">
        <v>242</v>
      </c>
      <c r="D1219" s="129">
        <v>496.55</v>
      </c>
      <c r="E1219" s="127" t="s">
        <v>189</v>
      </c>
    </row>
    <row r="1220" spans="1:5" ht="15" x14ac:dyDescent="0.25">
      <c r="A1220" s="126">
        <v>39684</v>
      </c>
      <c r="B1220" s="127" t="s">
        <v>243</v>
      </c>
      <c r="C1220" s="128" t="s">
        <v>244</v>
      </c>
      <c r="D1220" s="129">
        <v>496.55</v>
      </c>
      <c r="E1220" s="127" t="s">
        <v>186</v>
      </c>
    </row>
    <row r="1221" spans="1:5" ht="15" x14ac:dyDescent="0.25">
      <c r="A1221" s="126">
        <v>39684</v>
      </c>
      <c r="B1221" s="127" t="s">
        <v>190</v>
      </c>
      <c r="C1221" s="128" t="s">
        <v>191</v>
      </c>
      <c r="D1221" s="129">
        <v>1164.19</v>
      </c>
      <c r="E1221" s="127" t="s">
        <v>189</v>
      </c>
    </row>
    <row r="1222" spans="1:5" ht="15" x14ac:dyDescent="0.25">
      <c r="A1222" s="126">
        <v>39685</v>
      </c>
      <c r="B1222" s="127" t="s">
        <v>192</v>
      </c>
      <c r="C1222" s="128" t="s">
        <v>193</v>
      </c>
      <c r="D1222" s="129">
        <v>771.93</v>
      </c>
      <c r="E1222" s="127" t="s">
        <v>186</v>
      </c>
    </row>
    <row r="1223" spans="1:5" ht="15" x14ac:dyDescent="0.25">
      <c r="A1223" s="126">
        <v>39685</v>
      </c>
      <c r="B1223" s="127" t="s">
        <v>194</v>
      </c>
      <c r="C1223" s="128" t="s">
        <v>195</v>
      </c>
      <c r="D1223" s="129">
        <v>771.93</v>
      </c>
      <c r="E1223" s="127" t="s">
        <v>189</v>
      </c>
    </row>
    <row r="1224" spans="1:5" ht="15" x14ac:dyDescent="0.25">
      <c r="A1224" s="126">
        <v>39685</v>
      </c>
      <c r="B1224" s="127" t="s">
        <v>194</v>
      </c>
      <c r="C1224" s="128" t="s">
        <v>195</v>
      </c>
      <c r="D1224" s="129">
        <v>60.29</v>
      </c>
      <c r="E1224" s="127" t="s">
        <v>189</v>
      </c>
    </row>
    <row r="1225" spans="1:5" ht="15" x14ac:dyDescent="0.25">
      <c r="A1225" s="126">
        <v>39685</v>
      </c>
      <c r="B1225" s="127" t="s">
        <v>194</v>
      </c>
      <c r="C1225" s="128" t="s">
        <v>195</v>
      </c>
      <c r="D1225" s="129">
        <v>509.18</v>
      </c>
      <c r="E1225" s="127" t="s">
        <v>189</v>
      </c>
    </row>
    <row r="1226" spans="1:5" ht="15" x14ac:dyDescent="0.25">
      <c r="A1226" s="126">
        <v>39685</v>
      </c>
      <c r="B1226" s="127" t="s">
        <v>196</v>
      </c>
      <c r="C1226" s="128" t="s">
        <v>197</v>
      </c>
      <c r="D1226" s="129">
        <v>3379.5</v>
      </c>
      <c r="E1226" s="127" t="s">
        <v>186</v>
      </c>
    </row>
    <row r="1227" spans="1:5" ht="15" x14ac:dyDescent="0.25">
      <c r="A1227" s="126">
        <v>39686</v>
      </c>
      <c r="B1227" s="127" t="s">
        <v>192</v>
      </c>
      <c r="C1227" s="128" t="s">
        <v>193</v>
      </c>
      <c r="D1227" s="129">
        <v>162.04</v>
      </c>
      <c r="E1227" s="127" t="s">
        <v>189</v>
      </c>
    </row>
    <row r="1228" spans="1:5" ht="15" x14ac:dyDescent="0.25">
      <c r="A1228" s="126">
        <v>39686</v>
      </c>
      <c r="B1228" s="127" t="s">
        <v>207</v>
      </c>
      <c r="C1228" s="128" t="s">
        <v>212</v>
      </c>
      <c r="D1228" s="129">
        <v>137.94999999999999</v>
      </c>
      <c r="E1228" s="127" t="s">
        <v>186</v>
      </c>
    </row>
    <row r="1229" spans="1:5" ht="15" x14ac:dyDescent="0.25">
      <c r="A1229" s="126">
        <v>39686</v>
      </c>
      <c r="B1229" s="127" t="s">
        <v>194</v>
      </c>
      <c r="C1229" s="128" t="s">
        <v>195</v>
      </c>
      <c r="D1229" s="129">
        <v>135.21</v>
      </c>
      <c r="E1229" s="127" t="s">
        <v>189</v>
      </c>
    </row>
    <row r="1230" spans="1:5" ht="15" x14ac:dyDescent="0.25">
      <c r="A1230" s="126">
        <v>39686</v>
      </c>
      <c r="B1230" s="127" t="s">
        <v>194</v>
      </c>
      <c r="C1230" s="128" t="s">
        <v>195</v>
      </c>
      <c r="D1230" s="129">
        <v>164.85</v>
      </c>
      <c r="E1230" s="127" t="s">
        <v>189</v>
      </c>
    </row>
    <row r="1231" spans="1:5" ht="15" x14ac:dyDescent="0.25">
      <c r="A1231" s="126">
        <v>39686</v>
      </c>
      <c r="B1231" s="127" t="s">
        <v>194</v>
      </c>
      <c r="C1231" s="128" t="s">
        <v>195</v>
      </c>
      <c r="D1231" s="129">
        <v>185.43</v>
      </c>
      <c r="E1231" s="127" t="s">
        <v>189</v>
      </c>
    </row>
    <row r="1232" spans="1:5" ht="15" x14ac:dyDescent="0.25">
      <c r="A1232" s="126">
        <v>39686</v>
      </c>
      <c r="B1232" s="127" t="s">
        <v>194</v>
      </c>
      <c r="C1232" s="128" t="s">
        <v>195</v>
      </c>
      <c r="D1232" s="129">
        <v>316.43</v>
      </c>
      <c r="E1232" s="127" t="s">
        <v>189</v>
      </c>
    </row>
    <row r="1233" spans="1:5" ht="15" x14ac:dyDescent="0.25">
      <c r="A1233" s="126">
        <v>39686</v>
      </c>
      <c r="B1233" s="127" t="s">
        <v>190</v>
      </c>
      <c r="C1233" s="128" t="s">
        <v>191</v>
      </c>
      <c r="D1233" s="129">
        <v>1315.65</v>
      </c>
      <c r="E1233" s="127" t="s">
        <v>189</v>
      </c>
    </row>
    <row r="1234" spans="1:5" ht="15" x14ac:dyDescent="0.25">
      <c r="A1234" s="126">
        <v>39686</v>
      </c>
      <c r="B1234" s="127" t="s">
        <v>196</v>
      </c>
      <c r="C1234" s="128" t="s">
        <v>197</v>
      </c>
      <c r="D1234" s="129">
        <v>2320.42</v>
      </c>
      <c r="E1234" s="127" t="s">
        <v>186</v>
      </c>
    </row>
    <row r="1235" spans="1:5" ht="15" x14ac:dyDescent="0.25">
      <c r="A1235" s="126">
        <v>39689</v>
      </c>
      <c r="B1235" s="127" t="s">
        <v>194</v>
      </c>
      <c r="C1235" s="128" t="s">
        <v>195</v>
      </c>
      <c r="D1235" s="129">
        <v>132.52000000000001</v>
      </c>
      <c r="E1235" s="127" t="s">
        <v>189</v>
      </c>
    </row>
    <row r="1236" spans="1:5" ht="15" x14ac:dyDescent="0.25">
      <c r="A1236" s="126">
        <v>39689</v>
      </c>
      <c r="B1236" s="127" t="s">
        <v>194</v>
      </c>
      <c r="C1236" s="128" t="s">
        <v>195</v>
      </c>
      <c r="D1236" s="129">
        <v>200.73</v>
      </c>
      <c r="E1236" s="127" t="s">
        <v>189</v>
      </c>
    </row>
    <row r="1237" spans="1:5" ht="15" x14ac:dyDescent="0.25">
      <c r="A1237" s="126">
        <v>39689</v>
      </c>
      <c r="B1237" s="127" t="s">
        <v>190</v>
      </c>
      <c r="C1237" s="128" t="s">
        <v>191</v>
      </c>
      <c r="D1237" s="129">
        <v>2296.9699999999998</v>
      </c>
      <c r="E1237" s="127" t="s">
        <v>186</v>
      </c>
    </row>
    <row r="1238" spans="1:5" ht="15" x14ac:dyDescent="0.25">
      <c r="A1238" s="126">
        <v>39690</v>
      </c>
      <c r="B1238" s="127" t="s">
        <v>209</v>
      </c>
      <c r="C1238" s="128" t="s">
        <v>210</v>
      </c>
      <c r="D1238" s="129">
        <v>1.43</v>
      </c>
      <c r="E1238" s="127" t="s">
        <v>186</v>
      </c>
    </row>
    <row r="1239" spans="1:5" ht="15" x14ac:dyDescent="0.25">
      <c r="A1239" s="126">
        <v>39690</v>
      </c>
      <c r="B1239" s="127" t="s">
        <v>192</v>
      </c>
      <c r="C1239" s="128" t="s">
        <v>193</v>
      </c>
      <c r="D1239" s="129">
        <v>85.52</v>
      </c>
      <c r="E1239" s="127" t="s">
        <v>189</v>
      </c>
    </row>
    <row r="1240" spans="1:5" ht="15" x14ac:dyDescent="0.25">
      <c r="A1240" s="126">
        <v>39690</v>
      </c>
      <c r="B1240" s="127" t="s">
        <v>194</v>
      </c>
      <c r="C1240" s="128" t="s">
        <v>195</v>
      </c>
      <c r="D1240" s="129">
        <v>120.35</v>
      </c>
      <c r="E1240" s="127" t="s">
        <v>189</v>
      </c>
    </row>
    <row r="1241" spans="1:5" ht="15" x14ac:dyDescent="0.25">
      <c r="A1241" s="126">
        <v>39690</v>
      </c>
      <c r="B1241" s="127" t="s">
        <v>194</v>
      </c>
      <c r="C1241" s="128" t="s">
        <v>195</v>
      </c>
      <c r="D1241" s="129">
        <v>182.64</v>
      </c>
      <c r="E1241" s="127" t="s">
        <v>189</v>
      </c>
    </row>
    <row r="1242" spans="1:5" ht="15" x14ac:dyDescent="0.25">
      <c r="A1242" s="126">
        <v>39690</v>
      </c>
      <c r="B1242" s="127" t="s">
        <v>194</v>
      </c>
      <c r="C1242" s="128" t="s">
        <v>195</v>
      </c>
      <c r="D1242" s="129">
        <v>217.35</v>
      </c>
      <c r="E1242" s="127" t="s">
        <v>189</v>
      </c>
    </row>
    <row r="1243" spans="1:5" ht="15" x14ac:dyDescent="0.25">
      <c r="A1243" s="126">
        <v>39690</v>
      </c>
      <c r="B1243" s="127" t="s">
        <v>194</v>
      </c>
      <c r="C1243" s="128" t="s">
        <v>195</v>
      </c>
      <c r="D1243" s="129">
        <v>141.57</v>
      </c>
      <c r="E1243" s="127" t="s">
        <v>189</v>
      </c>
    </row>
    <row r="1244" spans="1:5" ht="15" x14ac:dyDescent="0.25">
      <c r="A1244" s="126">
        <v>39690</v>
      </c>
      <c r="B1244" s="127" t="s">
        <v>194</v>
      </c>
      <c r="C1244" s="128" t="s">
        <v>195</v>
      </c>
      <c r="D1244" s="129">
        <v>296.52999999999997</v>
      </c>
      <c r="E1244" s="127" t="s">
        <v>189</v>
      </c>
    </row>
    <row r="1245" spans="1:5" ht="15" x14ac:dyDescent="0.25">
      <c r="A1245" s="126">
        <v>39690</v>
      </c>
      <c r="B1245" s="127" t="s">
        <v>194</v>
      </c>
      <c r="C1245" s="128" t="s">
        <v>195</v>
      </c>
      <c r="D1245" s="129">
        <v>102174.22</v>
      </c>
      <c r="E1245" s="127" t="s">
        <v>186</v>
      </c>
    </row>
    <row r="1246" spans="1:5" ht="15" x14ac:dyDescent="0.25">
      <c r="A1246" s="126">
        <v>39690</v>
      </c>
      <c r="B1246" s="127" t="s">
        <v>194</v>
      </c>
      <c r="C1246" s="128" t="s">
        <v>195</v>
      </c>
      <c r="D1246" s="129">
        <v>1081.79</v>
      </c>
      <c r="E1246" s="127" t="s">
        <v>186</v>
      </c>
    </row>
    <row r="1247" spans="1:5" ht="15" x14ac:dyDescent="0.25">
      <c r="A1247" s="126">
        <v>39690</v>
      </c>
      <c r="B1247" s="127" t="s">
        <v>231</v>
      </c>
      <c r="C1247" s="128" t="s">
        <v>245</v>
      </c>
      <c r="D1247" s="129">
        <v>1600.82</v>
      </c>
      <c r="E1247" s="127" t="s">
        <v>186</v>
      </c>
    </row>
    <row r="1248" spans="1:5" ht="15" x14ac:dyDescent="0.25">
      <c r="A1248" s="126">
        <v>39690</v>
      </c>
      <c r="B1248" s="127" t="s">
        <v>218</v>
      </c>
      <c r="C1248" s="128" t="s">
        <v>219</v>
      </c>
      <c r="D1248" s="129">
        <v>13.54</v>
      </c>
      <c r="E1248" s="127" t="s">
        <v>189</v>
      </c>
    </row>
    <row r="1249" spans="1:5" ht="15" x14ac:dyDescent="0.25">
      <c r="A1249" s="126">
        <v>39690</v>
      </c>
      <c r="B1249" s="127" t="s">
        <v>190</v>
      </c>
      <c r="C1249" s="128" t="s">
        <v>191</v>
      </c>
      <c r="D1249" s="129">
        <v>2286.7600000000002</v>
      </c>
      <c r="E1249" s="127" t="s">
        <v>189</v>
      </c>
    </row>
    <row r="1250" spans="1:5" ht="15" x14ac:dyDescent="0.25">
      <c r="A1250" s="126">
        <v>39690</v>
      </c>
      <c r="B1250" s="127" t="s">
        <v>194</v>
      </c>
      <c r="C1250" s="128" t="s">
        <v>222</v>
      </c>
      <c r="D1250" s="129">
        <v>25261.14</v>
      </c>
      <c r="E1250" s="127" t="s">
        <v>189</v>
      </c>
    </row>
    <row r="1251" spans="1:5" ht="15" x14ac:dyDescent="0.25">
      <c r="A1251" s="126">
        <v>39690</v>
      </c>
      <c r="B1251" s="127" t="s">
        <v>187</v>
      </c>
      <c r="C1251" s="128" t="s">
        <v>222</v>
      </c>
      <c r="D1251" s="129">
        <v>13289.52</v>
      </c>
      <c r="E1251" s="127" t="s">
        <v>189</v>
      </c>
    </row>
    <row r="1252" spans="1:5" ht="15" x14ac:dyDescent="0.25">
      <c r="A1252" s="126">
        <v>39690</v>
      </c>
      <c r="B1252" s="127" t="s">
        <v>215</v>
      </c>
      <c r="C1252" s="128" t="s">
        <v>206</v>
      </c>
      <c r="D1252" s="129">
        <v>3531.47</v>
      </c>
      <c r="E1252" s="127" t="s">
        <v>186</v>
      </c>
    </row>
    <row r="1253" spans="1:5" ht="15" x14ac:dyDescent="0.25">
      <c r="A1253" s="126">
        <v>39690</v>
      </c>
      <c r="B1253" s="127" t="s">
        <v>204</v>
      </c>
      <c r="C1253" s="128" t="s">
        <v>205</v>
      </c>
      <c r="D1253" s="129">
        <v>4.6399999999999997</v>
      </c>
      <c r="E1253" s="127" t="s">
        <v>189</v>
      </c>
    </row>
    <row r="1254" spans="1:5" ht="15" x14ac:dyDescent="0.25">
      <c r="A1254" s="126">
        <v>39690</v>
      </c>
      <c r="B1254" s="127" t="s">
        <v>190</v>
      </c>
      <c r="C1254" s="128" t="s">
        <v>211</v>
      </c>
      <c r="D1254" s="129">
        <v>1.45</v>
      </c>
      <c r="E1254" s="127" t="s">
        <v>186</v>
      </c>
    </row>
    <row r="1255" spans="1:5" ht="15" x14ac:dyDescent="0.25">
      <c r="A1255" s="126">
        <v>39690</v>
      </c>
      <c r="B1255" s="127" t="s">
        <v>190</v>
      </c>
      <c r="C1255" s="128" t="s">
        <v>211</v>
      </c>
      <c r="D1255" s="129">
        <v>603.45000000000005</v>
      </c>
      <c r="E1255" s="127" t="s">
        <v>186</v>
      </c>
    </row>
    <row r="1256" spans="1:5" ht="15" x14ac:dyDescent="0.25">
      <c r="A1256" s="126">
        <v>39691</v>
      </c>
      <c r="B1256" s="127" t="s">
        <v>192</v>
      </c>
      <c r="C1256" s="128" t="s">
        <v>193</v>
      </c>
      <c r="D1256" s="129">
        <v>42.87</v>
      </c>
      <c r="E1256" s="127" t="s">
        <v>186</v>
      </c>
    </row>
    <row r="1257" spans="1:5" ht="15" x14ac:dyDescent="0.25">
      <c r="A1257" s="126">
        <v>39691</v>
      </c>
      <c r="B1257" s="127" t="s">
        <v>207</v>
      </c>
      <c r="C1257" s="128" t="s">
        <v>212</v>
      </c>
      <c r="D1257" s="129">
        <v>11.03</v>
      </c>
      <c r="E1257" s="127" t="s">
        <v>186</v>
      </c>
    </row>
    <row r="1258" spans="1:5" ht="15" x14ac:dyDescent="0.25">
      <c r="A1258" s="126">
        <v>39691</v>
      </c>
      <c r="B1258" s="127" t="s">
        <v>194</v>
      </c>
      <c r="C1258" s="128" t="s">
        <v>195</v>
      </c>
      <c r="D1258" s="129">
        <v>191.24</v>
      </c>
      <c r="E1258" s="127" t="s">
        <v>189</v>
      </c>
    </row>
    <row r="1259" spans="1:5" ht="15" x14ac:dyDescent="0.25">
      <c r="A1259" s="126">
        <v>39691</v>
      </c>
      <c r="B1259" s="127" t="s">
        <v>190</v>
      </c>
      <c r="C1259" s="128" t="s">
        <v>191</v>
      </c>
      <c r="D1259" s="129">
        <v>12269.7</v>
      </c>
      <c r="E1259" s="127" t="s">
        <v>186</v>
      </c>
    </row>
    <row r="1260" spans="1:5" ht="15" x14ac:dyDescent="0.25">
      <c r="A1260" s="126">
        <v>39691</v>
      </c>
      <c r="B1260" s="127" t="s">
        <v>190</v>
      </c>
      <c r="C1260" s="128" t="s">
        <v>191</v>
      </c>
      <c r="D1260" s="129">
        <v>5158.2</v>
      </c>
      <c r="E1260" s="127" t="s">
        <v>186</v>
      </c>
    </row>
    <row r="1261" spans="1:5" ht="15" x14ac:dyDescent="0.25">
      <c r="A1261" s="126">
        <v>39691</v>
      </c>
      <c r="B1261" s="127" t="s">
        <v>190</v>
      </c>
      <c r="C1261" s="128" t="s">
        <v>191</v>
      </c>
      <c r="D1261" s="129">
        <v>46.11</v>
      </c>
      <c r="E1261" s="127" t="s">
        <v>186</v>
      </c>
    </row>
    <row r="1262" spans="1:5" ht="15" x14ac:dyDescent="0.25">
      <c r="A1262" s="126">
        <v>39691</v>
      </c>
      <c r="B1262" s="127" t="s">
        <v>190</v>
      </c>
      <c r="C1262" s="128" t="s">
        <v>213</v>
      </c>
      <c r="D1262" s="129">
        <v>337.59</v>
      </c>
      <c r="E1262" s="127" t="s">
        <v>186</v>
      </c>
    </row>
    <row r="1263" spans="1:5" ht="15" x14ac:dyDescent="0.25">
      <c r="A1263" s="126">
        <v>39692</v>
      </c>
      <c r="B1263" s="127" t="s">
        <v>184</v>
      </c>
      <c r="C1263" s="128" t="s">
        <v>185</v>
      </c>
      <c r="D1263" s="129">
        <v>7517.11</v>
      </c>
      <c r="E1263" s="127" t="s">
        <v>186</v>
      </c>
    </row>
    <row r="1264" spans="1:5" ht="15" x14ac:dyDescent="0.25">
      <c r="A1264" s="126">
        <v>39692</v>
      </c>
      <c r="B1264" s="127" t="s">
        <v>192</v>
      </c>
      <c r="C1264" s="128" t="s">
        <v>193</v>
      </c>
      <c r="D1264" s="129">
        <v>3.31</v>
      </c>
      <c r="E1264" s="127" t="s">
        <v>189</v>
      </c>
    </row>
    <row r="1265" spans="1:5" ht="15" x14ac:dyDescent="0.25">
      <c r="A1265" s="126">
        <v>39692</v>
      </c>
      <c r="B1265" s="127" t="s">
        <v>194</v>
      </c>
      <c r="C1265" s="128" t="s">
        <v>195</v>
      </c>
      <c r="D1265" s="129">
        <v>2314.83</v>
      </c>
      <c r="E1265" s="127" t="s">
        <v>186</v>
      </c>
    </row>
    <row r="1266" spans="1:5" ht="15" x14ac:dyDescent="0.25">
      <c r="A1266" s="126">
        <v>39692</v>
      </c>
      <c r="B1266" s="127" t="s">
        <v>194</v>
      </c>
      <c r="C1266" s="128" t="s">
        <v>195</v>
      </c>
      <c r="D1266" s="129">
        <v>388.79</v>
      </c>
      <c r="E1266" s="127" t="s">
        <v>189</v>
      </c>
    </row>
    <row r="1267" spans="1:5" ht="15" x14ac:dyDescent="0.25">
      <c r="A1267" s="126">
        <v>39692</v>
      </c>
      <c r="B1267" s="127" t="s">
        <v>194</v>
      </c>
      <c r="C1267" s="128" t="s">
        <v>195</v>
      </c>
      <c r="D1267" s="129">
        <v>427.24</v>
      </c>
      <c r="E1267" s="127" t="s">
        <v>189</v>
      </c>
    </row>
    <row r="1268" spans="1:5" ht="15" x14ac:dyDescent="0.25">
      <c r="A1268" s="126">
        <v>39692</v>
      </c>
      <c r="B1268" s="127" t="s">
        <v>194</v>
      </c>
      <c r="C1268" s="128" t="s">
        <v>195</v>
      </c>
      <c r="D1268" s="129">
        <v>1501.97</v>
      </c>
      <c r="E1268" s="127" t="s">
        <v>189</v>
      </c>
    </row>
    <row r="1269" spans="1:5" ht="15" x14ac:dyDescent="0.25">
      <c r="A1269" s="126">
        <v>39692</v>
      </c>
      <c r="B1269" s="127" t="s">
        <v>194</v>
      </c>
      <c r="C1269" s="128" t="s">
        <v>195</v>
      </c>
      <c r="D1269" s="129">
        <v>509.18</v>
      </c>
      <c r="E1269" s="127" t="s">
        <v>189</v>
      </c>
    </row>
    <row r="1270" spans="1:5" ht="15" x14ac:dyDescent="0.25">
      <c r="A1270" s="126">
        <v>39692</v>
      </c>
      <c r="B1270" s="127" t="s">
        <v>194</v>
      </c>
      <c r="C1270" s="128" t="s">
        <v>195</v>
      </c>
      <c r="D1270" s="129">
        <v>19.91</v>
      </c>
      <c r="E1270" s="127" t="s">
        <v>189</v>
      </c>
    </row>
    <row r="1271" spans="1:5" ht="15" x14ac:dyDescent="0.25">
      <c r="A1271" s="126">
        <v>39692</v>
      </c>
      <c r="B1271" s="127" t="s">
        <v>190</v>
      </c>
      <c r="C1271" s="128" t="s">
        <v>191</v>
      </c>
      <c r="D1271" s="129">
        <v>841.45</v>
      </c>
      <c r="E1271" s="127" t="s">
        <v>186</v>
      </c>
    </row>
    <row r="1272" spans="1:5" ht="15" x14ac:dyDescent="0.25">
      <c r="A1272" s="126">
        <v>39692</v>
      </c>
      <c r="B1272" s="127" t="s">
        <v>190</v>
      </c>
      <c r="C1272" s="128" t="s">
        <v>191</v>
      </c>
      <c r="D1272" s="129">
        <v>2202.67</v>
      </c>
      <c r="E1272" s="127" t="s">
        <v>186</v>
      </c>
    </row>
    <row r="1273" spans="1:5" ht="15" x14ac:dyDescent="0.25">
      <c r="A1273" s="126">
        <v>39693</v>
      </c>
      <c r="B1273" s="127" t="s">
        <v>204</v>
      </c>
      <c r="C1273" s="128" t="s">
        <v>230</v>
      </c>
      <c r="D1273" s="129">
        <v>358.28</v>
      </c>
      <c r="E1273" s="127" t="s">
        <v>186</v>
      </c>
    </row>
    <row r="1274" spans="1:5" ht="15" x14ac:dyDescent="0.25">
      <c r="A1274" s="126">
        <v>39693</v>
      </c>
      <c r="B1274" s="127" t="s">
        <v>192</v>
      </c>
      <c r="C1274" s="128" t="s">
        <v>193</v>
      </c>
      <c r="D1274" s="129">
        <v>127.93</v>
      </c>
      <c r="E1274" s="127" t="s">
        <v>189</v>
      </c>
    </row>
    <row r="1275" spans="1:5" ht="15" x14ac:dyDescent="0.25">
      <c r="A1275" s="126">
        <v>39693</v>
      </c>
      <c r="B1275" s="127" t="s">
        <v>192</v>
      </c>
      <c r="C1275" s="128" t="s">
        <v>193</v>
      </c>
      <c r="D1275" s="129">
        <v>136.57</v>
      </c>
      <c r="E1275" s="127" t="s">
        <v>186</v>
      </c>
    </row>
    <row r="1276" spans="1:5" ht="15" x14ac:dyDescent="0.25">
      <c r="A1276" s="126">
        <v>39693</v>
      </c>
      <c r="B1276" s="127" t="s">
        <v>192</v>
      </c>
      <c r="C1276" s="128" t="s">
        <v>193</v>
      </c>
      <c r="D1276" s="129">
        <v>64.959999999999994</v>
      </c>
      <c r="E1276" s="127" t="s">
        <v>186</v>
      </c>
    </row>
    <row r="1277" spans="1:5" ht="15" x14ac:dyDescent="0.25">
      <c r="A1277" s="126">
        <v>39693</v>
      </c>
      <c r="B1277" s="127" t="s">
        <v>194</v>
      </c>
      <c r="C1277" s="128" t="s">
        <v>195</v>
      </c>
      <c r="D1277" s="129">
        <v>124.91</v>
      </c>
      <c r="E1277" s="127" t="s">
        <v>189</v>
      </c>
    </row>
    <row r="1278" spans="1:5" ht="15" x14ac:dyDescent="0.25">
      <c r="A1278" s="126">
        <v>39693</v>
      </c>
      <c r="B1278" s="127" t="s">
        <v>194</v>
      </c>
      <c r="C1278" s="128" t="s">
        <v>195</v>
      </c>
      <c r="D1278" s="129">
        <v>173.79</v>
      </c>
      <c r="E1278" s="127" t="s">
        <v>189</v>
      </c>
    </row>
    <row r="1279" spans="1:5" ht="15" x14ac:dyDescent="0.25">
      <c r="A1279" s="126">
        <v>39693</v>
      </c>
      <c r="B1279" s="127" t="s">
        <v>194</v>
      </c>
      <c r="C1279" s="128" t="s">
        <v>195</v>
      </c>
      <c r="D1279" s="129">
        <v>686.56</v>
      </c>
      <c r="E1279" s="127" t="s">
        <v>189</v>
      </c>
    </row>
    <row r="1280" spans="1:5" ht="15" x14ac:dyDescent="0.25">
      <c r="A1280" s="126">
        <v>39693</v>
      </c>
      <c r="B1280" s="127" t="s">
        <v>194</v>
      </c>
      <c r="C1280" s="128" t="s">
        <v>195</v>
      </c>
      <c r="D1280" s="129">
        <v>313.49</v>
      </c>
      <c r="E1280" s="127" t="s">
        <v>189</v>
      </c>
    </row>
    <row r="1281" spans="1:5" ht="15" x14ac:dyDescent="0.25">
      <c r="A1281" s="126">
        <v>39693</v>
      </c>
      <c r="B1281" s="127" t="s">
        <v>194</v>
      </c>
      <c r="C1281" s="128" t="s">
        <v>195</v>
      </c>
      <c r="D1281" s="129">
        <v>136.57</v>
      </c>
      <c r="E1281" s="127" t="s">
        <v>189</v>
      </c>
    </row>
    <row r="1282" spans="1:5" ht="15" x14ac:dyDescent="0.25">
      <c r="A1282" s="126">
        <v>39693</v>
      </c>
      <c r="B1282" s="127" t="s">
        <v>194</v>
      </c>
      <c r="C1282" s="128" t="s">
        <v>195</v>
      </c>
      <c r="D1282" s="129">
        <v>247.93</v>
      </c>
      <c r="E1282" s="127" t="s">
        <v>189</v>
      </c>
    </row>
    <row r="1283" spans="1:5" ht="15" x14ac:dyDescent="0.25">
      <c r="A1283" s="126">
        <v>39693</v>
      </c>
      <c r="B1283" s="127" t="s">
        <v>194</v>
      </c>
      <c r="C1283" s="128" t="s">
        <v>195</v>
      </c>
      <c r="D1283" s="129">
        <v>783.43</v>
      </c>
      <c r="E1283" s="127" t="s">
        <v>189</v>
      </c>
    </row>
    <row r="1284" spans="1:5" ht="15" x14ac:dyDescent="0.25">
      <c r="A1284" s="126">
        <v>39693</v>
      </c>
      <c r="B1284" s="127" t="s">
        <v>194</v>
      </c>
      <c r="C1284" s="128" t="s">
        <v>195</v>
      </c>
      <c r="D1284" s="129">
        <v>64.959999999999994</v>
      </c>
      <c r="E1284" s="127" t="s">
        <v>189</v>
      </c>
    </row>
    <row r="1285" spans="1:5" ht="15" x14ac:dyDescent="0.25">
      <c r="A1285" s="126">
        <v>39693</v>
      </c>
      <c r="B1285" s="127" t="s">
        <v>194</v>
      </c>
      <c r="C1285" s="128" t="s">
        <v>195</v>
      </c>
      <c r="D1285" s="129">
        <v>3076.5</v>
      </c>
      <c r="E1285" s="127" t="s">
        <v>189</v>
      </c>
    </row>
    <row r="1286" spans="1:5" ht="15" x14ac:dyDescent="0.25">
      <c r="A1286" s="126">
        <v>39693</v>
      </c>
      <c r="B1286" s="127" t="s">
        <v>190</v>
      </c>
      <c r="C1286" s="128" t="s">
        <v>191</v>
      </c>
      <c r="D1286" s="129">
        <v>682.07</v>
      </c>
      <c r="E1286" s="127" t="s">
        <v>186</v>
      </c>
    </row>
    <row r="1287" spans="1:5" ht="15" x14ac:dyDescent="0.25">
      <c r="A1287" s="126">
        <v>39693</v>
      </c>
      <c r="B1287" s="127" t="s">
        <v>190</v>
      </c>
      <c r="C1287" s="128" t="s">
        <v>191</v>
      </c>
      <c r="D1287" s="129">
        <v>1880.03</v>
      </c>
      <c r="E1287" s="127" t="s">
        <v>186</v>
      </c>
    </row>
    <row r="1288" spans="1:5" ht="15" x14ac:dyDescent="0.25">
      <c r="A1288" s="126">
        <v>39693</v>
      </c>
      <c r="B1288" s="127" t="s">
        <v>190</v>
      </c>
      <c r="C1288" s="128" t="s">
        <v>191</v>
      </c>
      <c r="D1288" s="129">
        <v>4303.55</v>
      </c>
      <c r="E1288" s="127" t="s">
        <v>189</v>
      </c>
    </row>
    <row r="1289" spans="1:5" ht="15" x14ac:dyDescent="0.25">
      <c r="A1289" s="126">
        <v>39696</v>
      </c>
      <c r="B1289" s="127" t="s">
        <v>184</v>
      </c>
      <c r="C1289" s="128" t="s">
        <v>185</v>
      </c>
      <c r="D1289" s="129">
        <v>2611.02</v>
      </c>
      <c r="E1289" s="127" t="s">
        <v>186</v>
      </c>
    </row>
    <row r="1290" spans="1:5" ht="15" x14ac:dyDescent="0.25">
      <c r="A1290" s="126">
        <v>39696</v>
      </c>
      <c r="B1290" s="127" t="s">
        <v>192</v>
      </c>
      <c r="C1290" s="128" t="s">
        <v>193</v>
      </c>
      <c r="D1290" s="129">
        <v>323.14</v>
      </c>
      <c r="E1290" s="127" t="s">
        <v>186</v>
      </c>
    </row>
    <row r="1291" spans="1:5" ht="15" x14ac:dyDescent="0.25">
      <c r="A1291" s="126">
        <v>39696</v>
      </c>
      <c r="B1291" s="127" t="s">
        <v>194</v>
      </c>
      <c r="C1291" s="128" t="s">
        <v>195</v>
      </c>
      <c r="D1291" s="129">
        <v>226.28</v>
      </c>
      <c r="E1291" s="127" t="s">
        <v>189</v>
      </c>
    </row>
    <row r="1292" spans="1:5" ht="15" x14ac:dyDescent="0.25">
      <c r="A1292" s="126">
        <v>39696</v>
      </c>
      <c r="B1292" s="127" t="s">
        <v>194</v>
      </c>
      <c r="C1292" s="128" t="s">
        <v>195</v>
      </c>
      <c r="D1292" s="129">
        <v>575.79999999999995</v>
      </c>
      <c r="E1292" s="127" t="s">
        <v>189</v>
      </c>
    </row>
    <row r="1293" spans="1:5" ht="15" x14ac:dyDescent="0.25">
      <c r="A1293" s="126">
        <v>39696</v>
      </c>
      <c r="B1293" s="127" t="s">
        <v>194</v>
      </c>
      <c r="C1293" s="128" t="s">
        <v>195</v>
      </c>
      <c r="D1293" s="129">
        <v>1127.32</v>
      </c>
      <c r="E1293" s="127" t="s">
        <v>189</v>
      </c>
    </row>
    <row r="1294" spans="1:5" ht="15" x14ac:dyDescent="0.25">
      <c r="A1294" s="126">
        <v>39696</v>
      </c>
      <c r="B1294" s="127" t="s">
        <v>194</v>
      </c>
      <c r="C1294" s="128" t="s">
        <v>195</v>
      </c>
      <c r="D1294" s="129">
        <v>421.38</v>
      </c>
      <c r="E1294" s="127" t="s">
        <v>189</v>
      </c>
    </row>
    <row r="1295" spans="1:5" ht="15" x14ac:dyDescent="0.25">
      <c r="A1295" s="126">
        <v>39698</v>
      </c>
      <c r="B1295" s="127" t="s">
        <v>192</v>
      </c>
      <c r="C1295" s="128" t="s">
        <v>193</v>
      </c>
      <c r="D1295" s="129">
        <v>3006.51</v>
      </c>
      <c r="E1295" s="127" t="s">
        <v>186</v>
      </c>
    </row>
    <row r="1296" spans="1:5" ht="15" x14ac:dyDescent="0.25">
      <c r="A1296" s="126">
        <v>39698</v>
      </c>
      <c r="B1296" s="127" t="s">
        <v>207</v>
      </c>
      <c r="C1296" s="128" t="s">
        <v>212</v>
      </c>
      <c r="D1296" s="129">
        <v>16.55</v>
      </c>
      <c r="E1296" s="127" t="s">
        <v>189</v>
      </c>
    </row>
    <row r="1297" spans="1:5" ht="15" x14ac:dyDescent="0.25">
      <c r="A1297" s="126">
        <v>39698</v>
      </c>
      <c r="B1297" s="127" t="s">
        <v>194</v>
      </c>
      <c r="C1297" s="128" t="s">
        <v>195</v>
      </c>
      <c r="D1297" s="129">
        <v>447.63</v>
      </c>
      <c r="E1297" s="127" t="s">
        <v>189</v>
      </c>
    </row>
    <row r="1298" spans="1:5" ht="15" x14ac:dyDescent="0.25">
      <c r="A1298" s="126">
        <v>39698</v>
      </c>
      <c r="B1298" s="127" t="s">
        <v>194</v>
      </c>
      <c r="C1298" s="128" t="s">
        <v>195</v>
      </c>
      <c r="D1298" s="129">
        <v>630.79</v>
      </c>
      <c r="E1298" s="127" t="s">
        <v>189</v>
      </c>
    </row>
    <row r="1299" spans="1:5" ht="15" x14ac:dyDescent="0.25">
      <c r="A1299" s="126">
        <v>39698</v>
      </c>
      <c r="B1299" s="127" t="s">
        <v>194</v>
      </c>
      <c r="C1299" s="128" t="s">
        <v>195</v>
      </c>
      <c r="D1299" s="129">
        <v>51.7</v>
      </c>
      <c r="E1299" s="127" t="s">
        <v>189</v>
      </c>
    </row>
    <row r="1300" spans="1:5" ht="15" x14ac:dyDescent="0.25">
      <c r="A1300" s="126">
        <v>39698</v>
      </c>
      <c r="B1300" s="127" t="s">
        <v>200</v>
      </c>
      <c r="C1300" s="128" t="s">
        <v>201</v>
      </c>
      <c r="D1300" s="129">
        <v>10.49</v>
      </c>
      <c r="E1300" s="127" t="s">
        <v>186</v>
      </c>
    </row>
    <row r="1301" spans="1:5" ht="15" x14ac:dyDescent="0.25">
      <c r="A1301" s="126">
        <v>39698</v>
      </c>
      <c r="B1301" s="127" t="s">
        <v>190</v>
      </c>
      <c r="C1301" s="128" t="s">
        <v>191</v>
      </c>
      <c r="D1301" s="129">
        <v>9108.48</v>
      </c>
      <c r="E1301" s="127" t="s">
        <v>189</v>
      </c>
    </row>
    <row r="1302" spans="1:5" ht="15" x14ac:dyDescent="0.25">
      <c r="A1302" s="126">
        <v>39698</v>
      </c>
      <c r="B1302" s="127" t="s">
        <v>190</v>
      </c>
      <c r="C1302" s="128" t="s">
        <v>191</v>
      </c>
      <c r="D1302" s="129">
        <v>10432.31</v>
      </c>
      <c r="E1302" s="127" t="s">
        <v>189</v>
      </c>
    </row>
    <row r="1303" spans="1:5" ht="15" x14ac:dyDescent="0.25">
      <c r="A1303" s="126">
        <v>39698</v>
      </c>
      <c r="B1303" s="127" t="s">
        <v>190</v>
      </c>
      <c r="C1303" s="128" t="s">
        <v>191</v>
      </c>
      <c r="D1303" s="129">
        <v>2078.27</v>
      </c>
      <c r="E1303" s="127" t="s">
        <v>189</v>
      </c>
    </row>
    <row r="1304" spans="1:5" ht="15" x14ac:dyDescent="0.25">
      <c r="A1304" s="126">
        <v>39698</v>
      </c>
      <c r="B1304" s="127" t="s">
        <v>204</v>
      </c>
      <c r="C1304" s="128" t="s">
        <v>233</v>
      </c>
      <c r="D1304" s="129">
        <v>39.659999999999997</v>
      </c>
      <c r="E1304" s="127" t="s">
        <v>189</v>
      </c>
    </row>
    <row r="1305" spans="1:5" ht="15" x14ac:dyDescent="0.25">
      <c r="A1305" s="126">
        <v>39698</v>
      </c>
      <c r="B1305" s="127" t="s">
        <v>196</v>
      </c>
      <c r="C1305" s="128" t="s">
        <v>197</v>
      </c>
      <c r="D1305" s="129">
        <v>2078.27</v>
      </c>
      <c r="E1305" s="127" t="s">
        <v>186</v>
      </c>
    </row>
    <row r="1306" spans="1:5" ht="15" x14ac:dyDescent="0.25">
      <c r="A1306" s="126">
        <v>39698</v>
      </c>
      <c r="B1306" s="127" t="s">
        <v>196</v>
      </c>
      <c r="C1306" s="128" t="s">
        <v>197</v>
      </c>
      <c r="D1306" s="129">
        <v>10534.69</v>
      </c>
      <c r="E1306" s="127" t="s">
        <v>186</v>
      </c>
    </row>
    <row r="1307" spans="1:5" ht="15" x14ac:dyDescent="0.25">
      <c r="A1307" s="126">
        <v>39699</v>
      </c>
      <c r="B1307" s="127" t="s">
        <v>192</v>
      </c>
      <c r="C1307" s="128" t="s">
        <v>193</v>
      </c>
      <c r="D1307" s="129">
        <v>98.61</v>
      </c>
      <c r="E1307" s="127" t="s">
        <v>189</v>
      </c>
    </row>
    <row r="1308" spans="1:5" ht="15" x14ac:dyDescent="0.25">
      <c r="A1308" s="126">
        <v>39699</v>
      </c>
      <c r="B1308" s="127" t="s">
        <v>192</v>
      </c>
      <c r="C1308" s="128" t="s">
        <v>193</v>
      </c>
      <c r="D1308" s="129">
        <v>259.86</v>
      </c>
      <c r="E1308" s="127" t="s">
        <v>186</v>
      </c>
    </row>
    <row r="1309" spans="1:5" ht="15" x14ac:dyDescent="0.25">
      <c r="A1309" s="126">
        <v>39699</v>
      </c>
      <c r="B1309" s="127" t="s">
        <v>194</v>
      </c>
      <c r="C1309" s="128" t="s">
        <v>195</v>
      </c>
      <c r="D1309" s="129">
        <v>136.57</v>
      </c>
      <c r="E1309" s="127" t="s">
        <v>186</v>
      </c>
    </row>
    <row r="1310" spans="1:5" ht="15" x14ac:dyDescent="0.25">
      <c r="A1310" s="126">
        <v>39699</v>
      </c>
      <c r="B1310" s="127" t="s">
        <v>194</v>
      </c>
      <c r="C1310" s="128" t="s">
        <v>195</v>
      </c>
      <c r="D1310" s="129">
        <v>110.07</v>
      </c>
      <c r="E1310" s="127" t="s">
        <v>189</v>
      </c>
    </row>
    <row r="1311" spans="1:5" ht="15" x14ac:dyDescent="0.25">
      <c r="A1311" s="126">
        <v>39699</v>
      </c>
      <c r="B1311" s="127" t="s">
        <v>194</v>
      </c>
      <c r="C1311" s="128" t="s">
        <v>195</v>
      </c>
      <c r="D1311" s="129">
        <v>1501.97</v>
      </c>
      <c r="E1311" s="127" t="s">
        <v>189</v>
      </c>
    </row>
    <row r="1312" spans="1:5" ht="15" x14ac:dyDescent="0.25">
      <c r="A1312" s="126">
        <v>39699</v>
      </c>
      <c r="B1312" s="127" t="s">
        <v>194</v>
      </c>
      <c r="C1312" s="128" t="s">
        <v>195</v>
      </c>
      <c r="D1312" s="129">
        <v>56.16</v>
      </c>
      <c r="E1312" s="127" t="s">
        <v>189</v>
      </c>
    </row>
    <row r="1313" spans="1:5" ht="15" x14ac:dyDescent="0.25">
      <c r="A1313" s="126">
        <v>39699</v>
      </c>
      <c r="B1313" s="127" t="s">
        <v>194</v>
      </c>
      <c r="C1313" s="128" t="s">
        <v>195</v>
      </c>
      <c r="D1313" s="129">
        <v>120.06</v>
      </c>
      <c r="E1313" s="127" t="s">
        <v>189</v>
      </c>
    </row>
    <row r="1314" spans="1:5" ht="15" x14ac:dyDescent="0.25">
      <c r="A1314" s="126">
        <v>39699</v>
      </c>
      <c r="B1314" s="127" t="s">
        <v>194</v>
      </c>
      <c r="C1314" s="128" t="s">
        <v>195</v>
      </c>
      <c r="D1314" s="129">
        <v>516.30999999999995</v>
      </c>
      <c r="E1314" s="127" t="s">
        <v>189</v>
      </c>
    </row>
    <row r="1315" spans="1:5" ht="15" x14ac:dyDescent="0.25">
      <c r="A1315" s="126">
        <v>39700</v>
      </c>
      <c r="B1315" s="127" t="s">
        <v>192</v>
      </c>
      <c r="C1315" s="128" t="s">
        <v>193</v>
      </c>
      <c r="D1315" s="129">
        <v>11103.45</v>
      </c>
      <c r="E1315" s="127" t="s">
        <v>186</v>
      </c>
    </row>
    <row r="1316" spans="1:5" ht="15" x14ac:dyDescent="0.25">
      <c r="A1316" s="126">
        <v>39700</v>
      </c>
      <c r="B1316" s="127" t="s">
        <v>194</v>
      </c>
      <c r="C1316" s="128" t="s">
        <v>195</v>
      </c>
      <c r="D1316" s="129">
        <v>79.94</v>
      </c>
      <c r="E1316" s="127" t="s">
        <v>186</v>
      </c>
    </row>
    <row r="1317" spans="1:5" ht="15" x14ac:dyDescent="0.25">
      <c r="A1317" s="126">
        <v>39700</v>
      </c>
      <c r="B1317" s="127" t="s">
        <v>194</v>
      </c>
      <c r="C1317" s="128" t="s">
        <v>195</v>
      </c>
      <c r="D1317" s="129">
        <v>181.54</v>
      </c>
      <c r="E1317" s="127" t="s">
        <v>189</v>
      </c>
    </row>
    <row r="1318" spans="1:5" ht="15" x14ac:dyDescent="0.25">
      <c r="A1318" s="126">
        <v>39700</v>
      </c>
      <c r="B1318" s="127" t="s">
        <v>194</v>
      </c>
      <c r="C1318" s="128" t="s">
        <v>195</v>
      </c>
      <c r="D1318" s="129">
        <v>62.29</v>
      </c>
      <c r="E1318" s="127" t="s">
        <v>189</v>
      </c>
    </row>
    <row r="1319" spans="1:5" ht="15" x14ac:dyDescent="0.25">
      <c r="A1319" s="126">
        <v>39700</v>
      </c>
      <c r="B1319" s="127" t="s">
        <v>194</v>
      </c>
      <c r="C1319" s="128" t="s">
        <v>195</v>
      </c>
      <c r="D1319" s="129">
        <v>11103.45</v>
      </c>
      <c r="E1319" s="127" t="s">
        <v>189</v>
      </c>
    </row>
    <row r="1320" spans="1:5" ht="15" x14ac:dyDescent="0.25">
      <c r="A1320" s="126">
        <v>39700</v>
      </c>
      <c r="B1320" s="127" t="s">
        <v>194</v>
      </c>
      <c r="C1320" s="128" t="s">
        <v>195</v>
      </c>
      <c r="D1320" s="129">
        <v>200.73</v>
      </c>
      <c r="E1320" s="127" t="s">
        <v>189</v>
      </c>
    </row>
    <row r="1321" spans="1:5" ht="15" x14ac:dyDescent="0.25">
      <c r="A1321" s="126">
        <v>39700</v>
      </c>
      <c r="B1321" s="127" t="s">
        <v>200</v>
      </c>
      <c r="C1321" s="128" t="s">
        <v>201</v>
      </c>
      <c r="D1321" s="129">
        <v>14.38</v>
      </c>
      <c r="E1321" s="127" t="s">
        <v>186</v>
      </c>
    </row>
    <row r="1322" spans="1:5" ht="15" x14ac:dyDescent="0.25">
      <c r="A1322" s="126">
        <v>39700</v>
      </c>
      <c r="B1322" s="127" t="s">
        <v>190</v>
      </c>
      <c r="C1322" s="128" t="s">
        <v>191</v>
      </c>
      <c r="D1322" s="129">
        <v>787.48</v>
      </c>
      <c r="E1322" s="127" t="s">
        <v>186</v>
      </c>
    </row>
    <row r="1323" spans="1:5" ht="15" x14ac:dyDescent="0.25">
      <c r="A1323" s="126">
        <v>39700</v>
      </c>
      <c r="B1323" s="127" t="s">
        <v>190</v>
      </c>
      <c r="C1323" s="128" t="s">
        <v>191</v>
      </c>
      <c r="D1323" s="129">
        <v>312.73</v>
      </c>
      <c r="E1323" s="127" t="s">
        <v>186</v>
      </c>
    </row>
    <row r="1324" spans="1:5" ht="15" x14ac:dyDescent="0.25">
      <c r="A1324" s="126">
        <v>39700</v>
      </c>
      <c r="B1324" s="127" t="s">
        <v>190</v>
      </c>
      <c r="C1324" s="128" t="s">
        <v>191</v>
      </c>
      <c r="D1324" s="129">
        <v>312.11</v>
      </c>
      <c r="E1324" s="127" t="s">
        <v>186</v>
      </c>
    </row>
    <row r="1325" spans="1:5" ht="15" x14ac:dyDescent="0.25">
      <c r="A1325" s="126">
        <v>39703</v>
      </c>
      <c r="B1325" s="127" t="s">
        <v>192</v>
      </c>
      <c r="C1325" s="128" t="s">
        <v>193</v>
      </c>
      <c r="D1325" s="129">
        <v>159.31</v>
      </c>
      <c r="E1325" s="127" t="s">
        <v>189</v>
      </c>
    </row>
    <row r="1326" spans="1:5" ht="15" x14ac:dyDescent="0.25">
      <c r="A1326" s="126">
        <v>39703</v>
      </c>
      <c r="B1326" s="127" t="s">
        <v>194</v>
      </c>
      <c r="C1326" s="128" t="s">
        <v>195</v>
      </c>
      <c r="D1326" s="129">
        <v>336.14</v>
      </c>
      <c r="E1326" s="127" t="s">
        <v>189</v>
      </c>
    </row>
    <row r="1327" spans="1:5" ht="15" x14ac:dyDescent="0.25">
      <c r="A1327" s="126">
        <v>39703</v>
      </c>
      <c r="B1327" s="127" t="s">
        <v>194</v>
      </c>
      <c r="C1327" s="128" t="s">
        <v>195</v>
      </c>
      <c r="D1327" s="129">
        <v>50.47</v>
      </c>
      <c r="E1327" s="127" t="s">
        <v>189</v>
      </c>
    </row>
    <row r="1328" spans="1:5" ht="15" x14ac:dyDescent="0.25">
      <c r="A1328" s="126">
        <v>39704</v>
      </c>
      <c r="B1328" s="127" t="s">
        <v>194</v>
      </c>
      <c r="C1328" s="128" t="s">
        <v>195</v>
      </c>
      <c r="D1328" s="129">
        <v>269.08999999999997</v>
      </c>
      <c r="E1328" s="127" t="s">
        <v>189</v>
      </c>
    </row>
    <row r="1329" spans="1:5" ht="15" x14ac:dyDescent="0.25">
      <c r="A1329" s="126">
        <v>39704</v>
      </c>
      <c r="B1329" s="127" t="s">
        <v>194</v>
      </c>
      <c r="C1329" s="128" t="s">
        <v>195</v>
      </c>
      <c r="D1329" s="129">
        <v>1127.32</v>
      </c>
      <c r="E1329" s="127" t="s">
        <v>189</v>
      </c>
    </row>
    <row r="1330" spans="1:5" ht="15" x14ac:dyDescent="0.25">
      <c r="A1330" s="126">
        <v>39704</v>
      </c>
      <c r="B1330" s="127" t="s">
        <v>194</v>
      </c>
      <c r="C1330" s="128" t="s">
        <v>195</v>
      </c>
      <c r="D1330" s="129">
        <v>437.92</v>
      </c>
      <c r="E1330" s="127" t="s">
        <v>189</v>
      </c>
    </row>
    <row r="1331" spans="1:5" ht="15" x14ac:dyDescent="0.25">
      <c r="A1331" s="126">
        <v>39704</v>
      </c>
      <c r="B1331" s="127" t="s">
        <v>194</v>
      </c>
      <c r="C1331" s="128" t="s">
        <v>195</v>
      </c>
      <c r="D1331" s="129">
        <v>148.9</v>
      </c>
      <c r="E1331" s="127" t="s">
        <v>189</v>
      </c>
    </row>
    <row r="1332" spans="1:5" ht="15" x14ac:dyDescent="0.25">
      <c r="A1332" s="126">
        <v>39704</v>
      </c>
      <c r="B1332" s="127" t="s">
        <v>194</v>
      </c>
      <c r="C1332" s="128" t="s">
        <v>195</v>
      </c>
      <c r="D1332" s="129">
        <v>50.98</v>
      </c>
      <c r="E1332" s="127" t="s">
        <v>189</v>
      </c>
    </row>
    <row r="1333" spans="1:5" ht="15" x14ac:dyDescent="0.25">
      <c r="A1333" s="126">
        <v>39704</v>
      </c>
      <c r="B1333" s="127" t="s">
        <v>190</v>
      </c>
      <c r="C1333" s="128" t="s">
        <v>191</v>
      </c>
      <c r="D1333" s="129">
        <v>2331.96</v>
      </c>
      <c r="E1333" s="127" t="s">
        <v>189</v>
      </c>
    </row>
    <row r="1334" spans="1:5" ht="15" x14ac:dyDescent="0.25">
      <c r="A1334" s="126">
        <v>39704</v>
      </c>
      <c r="B1334" s="127" t="s">
        <v>196</v>
      </c>
      <c r="C1334" s="128" t="s">
        <v>197</v>
      </c>
      <c r="D1334" s="129">
        <v>1245.0999999999999</v>
      </c>
      <c r="E1334" s="127" t="s">
        <v>186</v>
      </c>
    </row>
    <row r="1335" spans="1:5" ht="15" x14ac:dyDescent="0.25">
      <c r="A1335" s="126">
        <v>39705</v>
      </c>
      <c r="B1335" s="127" t="s">
        <v>192</v>
      </c>
      <c r="C1335" s="128" t="s">
        <v>193</v>
      </c>
      <c r="D1335" s="129">
        <v>72.41</v>
      </c>
      <c r="E1335" s="127" t="s">
        <v>189</v>
      </c>
    </row>
    <row r="1336" spans="1:5" ht="15" x14ac:dyDescent="0.25">
      <c r="A1336" s="126">
        <v>39705</v>
      </c>
      <c r="B1336" s="127" t="s">
        <v>192</v>
      </c>
      <c r="C1336" s="128" t="s">
        <v>193</v>
      </c>
      <c r="D1336" s="129">
        <v>3.45</v>
      </c>
      <c r="E1336" s="127" t="s">
        <v>189</v>
      </c>
    </row>
    <row r="1337" spans="1:5" ht="15" x14ac:dyDescent="0.25">
      <c r="A1337" s="126">
        <v>39705</v>
      </c>
      <c r="B1337" s="127" t="s">
        <v>194</v>
      </c>
      <c r="C1337" s="128" t="s">
        <v>195</v>
      </c>
      <c r="D1337" s="129">
        <v>170.7</v>
      </c>
      <c r="E1337" s="127" t="s">
        <v>189</v>
      </c>
    </row>
    <row r="1338" spans="1:5" ht="15" x14ac:dyDescent="0.25">
      <c r="A1338" s="126">
        <v>39705</v>
      </c>
      <c r="B1338" s="127" t="s">
        <v>194</v>
      </c>
      <c r="C1338" s="128" t="s">
        <v>195</v>
      </c>
      <c r="D1338" s="129">
        <v>101.31</v>
      </c>
      <c r="E1338" s="127" t="s">
        <v>189</v>
      </c>
    </row>
    <row r="1339" spans="1:5" ht="15" x14ac:dyDescent="0.25">
      <c r="A1339" s="126">
        <v>39705</v>
      </c>
      <c r="B1339" s="127" t="s">
        <v>194</v>
      </c>
      <c r="C1339" s="128" t="s">
        <v>195</v>
      </c>
      <c r="D1339" s="129">
        <v>276.77</v>
      </c>
      <c r="E1339" s="127" t="s">
        <v>189</v>
      </c>
    </row>
    <row r="1340" spans="1:5" ht="15" x14ac:dyDescent="0.25">
      <c r="A1340" s="126">
        <v>39705</v>
      </c>
      <c r="B1340" s="127" t="s">
        <v>194</v>
      </c>
      <c r="C1340" s="128" t="s">
        <v>195</v>
      </c>
      <c r="D1340" s="129">
        <v>505.78</v>
      </c>
      <c r="E1340" s="127" t="s">
        <v>189</v>
      </c>
    </row>
    <row r="1341" spans="1:5" ht="15" x14ac:dyDescent="0.25">
      <c r="A1341" s="126">
        <v>39705</v>
      </c>
      <c r="B1341" s="127" t="s">
        <v>190</v>
      </c>
      <c r="C1341" s="128" t="s">
        <v>191</v>
      </c>
      <c r="D1341" s="129">
        <v>312.73</v>
      </c>
      <c r="E1341" s="127" t="s">
        <v>186</v>
      </c>
    </row>
    <row r="1342" spans="1:5" ht="15" x14ac:dyDescent="0.25">
      <c r="A1342" s="126">
        <v>39705</v>
      </c>
      <c r="B1342" s="127" t="s">
        <v>190</v>
      </c>
      <c r="C1342" s="128" t="s">
        <v>191</v>
      </c>
      <c r="D1342" s="129">
        <v>312.11</v>
      </c>
      <c r="E1342" s="127" t="s">
        <v>186</v>
      </c>
    </row>
    <row r="1343" spans="1:5" ht="15" x14ac:dyDescent="0.25">
      <c r="A1343" s="126">
        <v>39705</v>
      </c>
      <c r="B1343" s="127" t="s">
        <v>190</v>
      </c>
      <c r="C1343" s="128" t="s">
        <v>191</v>
      </c>
      <c r="D1343" s="129">
        <v>177.95</v>
      </c>
      <c r="E1343" s="127" t="s">
        <v>186</v>
      </c>
    </row>
    <row r="1344" spans="1:5" ht="15" x14ac:dyDescent="0.25">
      <c r="A1344" s="126">
        <v>39705</v>
      </c>
      <c r="B1344" s="127" t="s">
        <v>190</v>
      </c>
      <c r="C1344" s="128" t="s">
        <v>191</v>
      </c>
      <c r="D1344" s="129">
        <v>818.91</v>
      </c>
      <c r="E1344" s="127" t="s">
        <v>186</v>
      </c>
    </row>
    <row r="1345" spans="1:5" ht="15" x14ac:dyDescent="0.25">
      <c r="A1345" s="126">
        <v>39705</v>
      </c>
      <c r="B1345" s="127" t="s">
        <v>190</v>
      </c>
      <c r="C1345" s="128" t="s">
        <v>191</v>
      </c>
      <c r="D1345" s="129">
        <v>1342.06</v>
      </c>
      <c r="E1345" s="127" t="s">
        <v>186</v>
      </c>
    </row>
    <row r="1346" spans="1:5" ht="15" x14ac:dyDescent="0.25">
      <c r="A1346" s="126">
        <v>39705</v>
      </c>
      <c r="B1346" s="127" t="s">
        <v>196</v>
      </c>
      <c r="C1346" s="128" t="s">
        <v>206</v>
      </c>
      <c r="D1346" s="129">
        <v>146.5</v>
      </c>
      <c r="E1346" s="127" t="s">
        <v>186</v>
      </c>
    </row>
    <row r="1347" spans="1:5" ht="15" x14ac:dyDescent="0.25">
      <c r="A1347" s="126">
        <v>39705</v>
      </c>
      <c r="B1347" s="127" t="s">
        <v>196</v>
      </c>
      <c r="C1347" s="128" t="s">
        <v>206</v>
      </c>
      <c r="D1347" s="129">
        <v>132.1</v>
      </c>
      <c r="E1347" s="127" t="s">
        <v>186</v>
      </c>
    </row>
    <row r="1348" spans="1:5" ht="15" x14ac:dyDescent="0.25">
      <c r="A1348" s="126">
        <v>39705</v>
      </c>
      <c r="B1348" s="127" t="s">
        <v>196</v>
      </c>
      <c r="C1348" s="128" t="s">
        <v>206</v>
      </c>
      <c r="D1348" s="129">
        <v>473.54</v>
      </c>
      <c r="E1348" s="127" t="s">
        <v>186</v>
      </c>
    </row>
    <row r="1349" spans="1:5" ht="15" x14ac:dyDescent="0.25">
      <c r="A1349" s="126">
        <v>39705</v>
      </c>
      <c r="B1349" s="127" t="s">
        <v>215</v>
      </c>
      <c r="C1349" s="128" t="s">
        <v>206</v>
      </c>
      <c r="D1349" s="129">
        <v>3443.35</v>
      </c>
      <c r="E1349" s="127" t="s">
        <v>189</v>
      </c>
    </row>
    <row r="1350" spans="1:5" ht="15" x14ac:dyDescent="0.25">
      <c r="A1350" s="126">
        <v>39706</v>
      </c>
      <c r="B1350" s="127" t="s">
        <v>192</v>
      </c>
      <c r="C1350" s="128" t="s">
        <v>193</v>
      </c>
      <c r="D1350" s="129">
        <v>1912.08</v>
      </c>
      <c r="E1350" s="127" t="s">
        <v>189</v>
      </c>
    </row>
    <row r="1351" spans="1:5" ht="15" x14ac:dyDescent="0.25">
      <c r="A1351" s="126">
        <v>39706</v>
      </c>
      <c r="B1351" s="127" t="s">
        <v>194</v>
      </c>
      <c r="C1351" s="128" t="s">
        <v>195</v>
      </c>
      <c r="D1351" s="129">
        <v>110.38</v>
      </c>
      <c r="E1351" s="127" t="s">
        <v>189</v>
      </c>
    </row>
    <row r="1352" spans="1:5" ht="15" x14ac:dyDescent="0.25">
      <c r="A1352" s="126">
        <v>39706</v>
      </c>
      <c r="B1352" s="127" t="s">
        <v>194</v>
      </c>
      <c r="C1352" s="128" t="s">
        <v>195</v>
      </c>
      <c r="D1352" s="129">
        <v>371.16</v>
      </c>
      <c r="E1352" s="127" t="s">
        <v>189</v>
      </c>
    </row>
    <row r="1353" spans="1:5" ht="15" x14ac:dyDescent="0.25">
      <c r="A1353" s="126">
        <v>39706</v>
      </c>
      <c r="B1353" s="127" t="s">
        <v>194</v>
      </c>
      <c r="C1353" s="128" t="s">
        <v>195</v>
      </c>
      <c r="D1353" s="129">
        <v>227.13</v>
      </c>
      <c r="E1353" s="127" t="s">
        <v>189</v>
      </c>
    </row>
    <row r="1354" spans="1:5" ht="15" x14ac:dyDescent="0.25">
      <c r="A1354" s="126">
        <v>39706</v>
      </c>
      <c r="B1354" s="127" t="s">
        <v>194</v>
      </c>
      <c r="C1354" s="128" t="s">
        <v>195</v>
      </c>
      <c r="D1354" s="129">
        <v>457.1</v>
      </c>
      <c r="E1354" s="127" t="s">
        <v>189</v>
      </c>
    </row>
    <row r="1355" spans="1:5" ht="15" x14ac:dyDescent="0.25">
      <c r="A1355" s="126">
        <v>39706</v>
      </c>
      <c r="B1355" s="127" t="s">
        <v>194</v>
      </c>
      <c r="C1355" s="128" t="s">
        <v>195</v>
      </c>
      <c r="D1355" s="129">
        <v>23.46</v>
      </c>
      <c r="E1355" s="127" t="s">
        <v>189</v>
      </c>
    </row>
    <row r="1356" spans="1:5" ht="15" x14ac:dyDescent="0.25">
      <c r="A1356" s="126">
        <v>39707</v>
      </c>
      <c r="B1356" s="127" t="s">
        <v>184</v>
      </c>
      <c r="C1356" s="128" t="s">
        <v>185</v>
      </c>
      <c r="D1356" s="129">
        <v>42.76</v>
      </c>
      <c r="E1356" s="127" t="s">
        <v>189</v>
      </c>
    </row>
    <row r="1357" spans="1:5" ht="15" x14ac:dyDescent="0.25">
      <c r="A1357" s="126">
        <v>39707</v>
      </c>
      <c r="B1357" s="127" t="s">
        <v>192</v>
      </c>
      <c r="C1357" s="128" t="s">
        <v>193</v>
      </c>
      <c r="D1357" s="129">
        <v>224.01</v>
      </c>
      <c r="E1357" s="127" t="s">
        <v>189</v>
      </c>
    </row>
    <row r="1358" spans="1:5" ht="15" x14ac:dyDescent="0.25">
      <c r="A1358" s="126">
        <v>39707</v>
      </c>
      <c r="B1358" s="127" t="s">
        <v>194</v>
      </c>
      <c r="C1358" s="128" t="s">
        <v>195</v>
      </c>
      <c r="D1358" s="129">
        <v>564.20000000000005</v>
      </c>
      <c r="E1358" s="127" t="s">
        <v>189</v>
      </c>
    </row>
    <row r="1359" spans="1:5" ht="15" x14ac:dyDescent="0.25">
      <c r="A1359" s="126">
        <v>39707</v>
      </c>
      <c r="B1359" s="127" t="s">
        <v>194</v>
      </c>
      <c r="C1359" s="128" t="s">
        <v>195</v>
      </c>
      <c r="D1359" s="129">
        <v>686.56</v>
      </c>
      <c r="E1359" s="127" t="s">
        <v>189</v>
      </c>
    </row>
    <row r="1360" spans="1:5" ht="15" x14ac:dyDescent="0.25">
      <c r="A1360" s="126">
        <v>39707</v>
      </c>
      <c r="B1360" s="127" t="s">
        <v>194</v>
      </c>
      <c r="C1360" s="128" t="s">
        <v>195</v>
      </c>
      <c r="D1360" s="129">
        <v>699.77</v>
      </c>
      <c r="E1360" s="127" t="s">
        <v>189</v>
      </c>
    </row>
    <row r="1361" spans="1:5" ht="15" x14ac:dyDescent="0.25">
      <c r="A1361" s="126">
        <v>39707</v>
      </c>
      <c r="B1361" s="127" t="s">
        <v>194</v>
      </c>
      <c r="C1361" s="128" t="s">
        <v>195</v>
      </c>
      <c r="D1361" s="129">
        <v>77.3</v>
      </c>
      <c r="E1361" s="127" t="s">
        <v>189</v>
      </c>
    </row>
    <row r="1362" spans="1:5" ht="15" x14ac:dyDescent="0.25">
      <c r="A1362" s="126">
        <v>39707</v>
      </c>
      <c r="B1362" s="127" t="s">
        <v>194</v>
      </c>
      <c r="C1362" s="128" t="s">
        <v>195</v>
      </c>
      <c r="D1362" s="129">
        <v>182.48</v>
      </c>
      <c r="E1362" s="127" t="s">
        <v>189</v>
      </c>
    </row>
    <row r="1363" spans="1:5" ht="15" x14ac:dyDescent="0.25">
      <c r="A1363" s="126">
        <v>39707</v>
      </c>
      <c r="B1363" s="127" t="s">
        <v>194</v>
      </c>
      <c r="C1363" s="128" t="s">
        <v>195</v>
      </c>
      <c r="D1363" s="129">
        <v>290.36</v>
      </c>
      <c r="E1363" s="127" t="s">
        <v>189</v>
      </c>
    </row>
    <row r="1364" spans="1:5" ht="15" x14ac:dyDescent="0.25">
      <c r="A1364" s="126">
        <v>39707</v>
      </c>
      <c r="B1364" s="127" t="s">
        <v>194</v>
      </c>
      <c r="C1364" s="128" t="s">
        <v>195</v>
      </c>
      <c r="D1364" s="129">
        <v>690.94</v>
      </c>
      <c r="E1364" s="127" t="s">
        <v>189</v>
      </c>
    </row>
    <row r="1365" spans="1:5" ht="15" x14ac:dyDescent="0.25">
      <c r="A1365" s="126">
        <v>39707</v>
      </c>
      <c r="B1365" s="127" t="s">
        <v>194</v>
      </c>
      <c r="C1365" s="128" t="s">
        <v>195</v>
      </c>
      <c r="D1365" s="129">
        <v>425.23</v>
      </c>
      <c r="E1365" s="127" t="s">
        <v>189</v>
      </c>
    </row>
    <row r="1366" spans="1:5" ht="15" x14ac:dyDescent="0.25">
      <c r="A1366" s="126">
        <v>39707</v>
      </c>
      <c r="B1366" s="127" t="s">
        <v>194</v>
      </c>
      <c r="C1366" s="128" t="s">
        <v>195</v>
      </c>
      <c r="D1366" s="129">
        <v>64.959999999999994</v>
      </c>
      <c r="E1366" s="127" t="s">
        <v>189</v>
      </c>
    </row>
    <row r="1367" spans="1:5" ht="15" x14ac:dyDescent="0.25">
      <c r="A1367" s="126">
        <v>39707</v>
      </c>
      <c r="B1367" s="127" t="s">
        <v>190</v>
      </c>
      <c r="C1367" s="128" t="s">
        <v>191</v>
      </c>
      <c r="D1367" s="129">
        <v>2504.3200000000002</v>
      </c>
      <c r="E1367" s="127" t="s">
        <v>186</v>
      </c>
    </row>
    <row r="1368" spans="1:5" ht="15" x14ac:dyDescent="0.25">
      <c r="A1368" s="126">
        <v>39708</v>
      </c>
      <c r="B1368" s="127" t="s">
        <v>190</v>
      </c>
      <c r="C1368" s="128" t="s">
        <v>191</v>
      </c>
      <c r="D1368" s="129">
        <v>4146.3100000000004</v>
      </c>
      <c r="E1368" s="127" t="s">
        <v>189</v>
      </c>
    </row>
    <row r="1369" spans="1:5" ht="15" x14ac:dyDescent="0.25">
      <c r="A1369" s="126">
        <v>39708</v>
      </c>
      <c r="B1369" s="127" t="s">
        <v>196</v>
      </c>
      <c r="C1369" s="128" t="s">
        <v>197</v>
      </c>
      <c r="D1369" s="129">
        <v>4146.3100000000004</v>
      </c>
      <c r="E1369" s="127" t="s">
        <v>186</v>
      </c>
    </row>
    <row r="1370" spans="1:5" ht="15" x14ac:dyDescent="0.25">
      <c r="A1370" s="126">
        <v>39710</v>
      </c>
      <c r="B1370" s="127" t="s">
        <v>194</v>
      </c>
      <c r="C1370" s="128" t="s">
        <v>237</v>
      </c>
      <c r="D1370" s="129">
        <v>2.66</v>
      </c>
      <c r="E1370" s="127" t="s">
        <v>189</v>
      </c>
    </row>
    <row r="1371" spans="1:5" ht="15" x14ac:dyDescent="0.25">
      <c r="A1371" s="126">
        <v>39710</v>
      </c>
      <c r="B1371" s="127" t="s">
        <v>209</v>
      </c>
      <c r="C1371" s="128" t="s">
        <v>210</v>
      </c>
      <c r="D1371" s="129">
        <v>1.3</v>
      </c>
      <c r="E1371" s="127" t="s">
        <v>186</v>
      </c>
    </row>
    <row r="1372" spans="1:5" ht="15" x14ac:dyDescent="0.25">
      <c r="A1372" s="126">
        <v>39710</v>
      </c>
      <c r="B1372" s="127" t="s">
        <v>184</v>
      </c>
      <c r="C1372" s="128" t="s">
        <v>185</v>
      </c>
      <c r="D1372" s="129">
        <v>2836.3</v>
      </c>
      <c r="E1372" s="127" t="s">
        <v>186</v>
      </c>
    </row>
    <row r="1373" spans="1:5" ht="15" x14ac:dyDescent="0.25">
      <c r="A1373" s="126">
        <v>39710</v>
      </c>
      <c r="B1373" s="127" t="s">
        <v>192</v>
      </c>
      <c r="C1373" s="128" t="s">
        <v>193</v>
      </c>
      <c r="D1373" s="129">
        <v>2439.12</v>
      </c>
      <c r="E1373" s="127" t="s">
        <v>186</v>
      </c>
    </row>
    <row r="1374" spans="1:5" ht="15" x14ac:dyDescent="0.25">
      <c r="A1374" s="126">
        <v>39710</v>
      </c>
      <c r="B1374" s="127" t="s">
        <v>192</v>
      </c>
      <c r="C1374" s="128" t="s">
        <v>193</v>
      </c>
      <c r="D1374" s="129">
        <v>15.24</v>
      </c>
      <c r="E1374" s="127" t="s">
        <v>189</v>
      </c>
    </row>
    <row r="1375" spans="1:5" ht="15" x14ac:dyDescent="0.25">
      <c r="A1375" s="126">
        <v>39710</v>
      </c>
      <c r="B1375" s="127" t="s">
        <v>194</v>
      </c>
      <c r="C1375" s="128" t="s">
        <v>195</v>
      </c>
      <c r="D1375" s="129">
        <v>341.89</v>
      </c>
      <c r="E1375" s="127" t="s">
        <v>189</v>
      </c>
    </row>
    <row r="1376" spans="1:5" ht="15" x14ac:dyDescent="0.25">
      <c r="A1376" s="126">
        <v>39710</v>
      </c>
      <c r="B1376" s="127" t="s">
        <v>194</v>
      </c>
      <c r="C1376" s="128" t="s">
        <v>195</v>
      </c>
      <c r="D1376" s="129">
        <v>359.17</v>
      </c>
      <c r="E1376" s="127" t="s">
        <v>189</v>
      </c>
    </row>
    <row r="1377" spans="1:5" ht="15" x14ac:dyDescent="0.25">
      <c r="A1377" s="126">
        <v>39710</v>
      </c>
      <c r="B1377" s="127" t="s">
        <v>194</v>
      </c>
      <c r="C1377" s="128" t="s">
        <v>195</v>
      </c>
      <c r="D1377" s="129">
        <v>35.92</v>
      </c>
      <c r="E1377" s="127" t="s">
        <v>189</v>
      </c>
    </row>
    <row r="1378" spans="1:5" ht="15" x14ac:dyDescent="0.25">
      <c r="A1378" s="126">
        <v>39710</v>
      </c>
      <c r="B1378" s="127" t="s">
        <v>187</v>
      </c>
      <c r="C1378" s="128" t="s">
        <v>214</v>
      </c>
      <c r="D1378" s="129">
        <v>176.33</v>
      </c>
      <c r="E1378" s="127" t="s">
        <v>189</v>
      </c>
    </row>
    <row r="1379" spans="1:5" ht="15" x14ac:dyDescent="0.25">
      <c r="A1379" s="126">
        <v>39710</v>
      </c>
      <c r="B1379" s="127" t="s">
        <v>190</v>
      </c>
      <c r="C1379" s="128" t="s">
        <v>191</v>
      </c>
      <c r="D1379" s="129">
        <v>312.74</v>
      </c>
      <c r="E1379" s="127" t="s">
        <v>186</v>
      </c>
    </row>
    <row r="1380" spans="1:5" ht="15" x14ac:dyDescent="0.25">
      <c r="A1380" s="126">
        <v>39710</v>
      </c>
      <c r="B1380" s="127" t="s">
        <v>190</v>
      </c>
      <c r="C1380" s="128" t="s">
        <v>191</v>
      </c>
      <c r="D1380" s="129">
        <v>2497.86</v>
      </c>
      <c r="E1380" s="127" t="s">
        <v>186</v>
      </c>
    </row>
    <row r="1381" spans="1:5" ht="15" x14ac:dyDescent="0.25">
      <c r="A1381" s="126">
        <v>39710</v>
      </c>
      <c r="B1381" s="127" t="s">
        <v>190</v>
      </c>
      <c r="C1381" s="128" t="s">
        <v>191</v>
      </c>
      <c r="D1381" s="129">
        <v>381.12</v>
      </c>
      <c r="E1381" s="127" t="s">
        <v>186</v>
      </c>
    </row>
    <row r="1382" spans="1:5" ht="15" x14ac:dyDescent="0.25">
      <c r="A1382" s="126">
        <v>39710</v>
      </c>
      <c r="B1382" s="127" t="s">
        <v>190</v>
      </c>
      <c r="C1382" s="128" t="s">
        <v>191</v>
      </c>
      <c r="D1382" s="129">
        <v>1584.03</v>
      </c>
      <c r="E1382" s="127" t="s">
        <v>186</v>
      </c>
    </row>
    <row r="1383" spans="1:5" ht="15" x14ac:dyDescent="0.25">
      <c r="A1383" s="126">
        <v>39710</v>
      </c>
      <c r="B1383" s="127" t="s">
        <v>215</v>
      </c>
      <c r="C1383" s="128" t="s">
        <v>216</v>
      </c>
      <c r="D1383" s="129">
        <v>101.09</v>
      </c>
      <c r="E1383" s="127" t="s">
        <v>189</v>
      </c>
    </row>
    <row r="1384" spans="1:5" ht="15" x14ac:dyDescent="0.25">
      <c r="A1384" s="126">
        <v>39710</v>
      </c>
      <c r="B1384" s="127" t="s">
        <v>190</v>
      </c>
      <c r="C1384" s="128" t="s">
        <v>213</v>
      </c>
      <c r="D1384" s="129">
        <v>12.15</v>
      </c>
      <c r="E1384" s="127" t="s">
        <v>186</v>
      </c>
    </row>
    <row r="1385" spans="1:5" ht="15" x14ac:dyDescent="0.25">
      <c r="A1385" s="126">
        <v>39710</v>
      </c>
      <c r="B1385" s="127" t="s">
        <v>190</v>
      </c>
      <c r="C1385" s="128" t="s">
        <v>213</v>
      </c>
      <c r="D1385" s="129">
        <v>101.09</v>
      </c>
      <c r="E1385" s="127" t="s">
        <v>186</v>
      </c>
    </row>
    <row r="1386" spans="1:5" ht="15" x14ac:dyDescent="0.25">
      <c r="A1386" s="126">
        <v>39710</v>
      </c>
      <c r="B1386" s="127" t="s">
        <v>190</v>
      </c>
      <c r="C1386" s="128" t="s">
        <v>211</v>
      </c>
      <c r="D1386" s="129">
        <v>186.19</v>
      </c>
      <c r="E1386" s="127" t="s">
        <v>186</v>
      </c>
    </row>
    <row r="1387" spans="1:5" ht="15" x14ac:dyDescent="0.25">
      <c r="A1387" s="126">
        <v>39710</v>
      </c>
      <c r="B1387" s="127" t="s">
        <v>190</v>
      </c>
      <c r="C1387" s="128" t="s">
        <v>211</v>
      </c>
      <c r="D1387" s="129">
        <v>27.29</v>
      </c>
      <c r="E1387" s="127" t="s">
        <v>186</v>
      </c>
    </row>
    <row r="1388" spans="1:5" ht="15" x14ac:dyDescent="0.25">
      <c r="A1388" s="126">
        <v>39711</v>
      </c>
      <c r="B1388" s="127" t="s">
        <v>184</v>
      </c>
      <c r="C1388" s="128" t="s">
        <v>185</v>
      </c>
      <c r="D1388" s="129">
        <v>5743.02</v>
      </c>
      <c r="E1388" s="127" t="s">
        <v>189</v>
      </c>
    </row>
    <row r="1389" spans="1:5" ht="15" x14ac:dyDescent="0.25">
      <c r="A1389" s="126">
        <v>39711</v>
      </c>
      <c r="B1389" s="127" t="s">
        <v>192</v>
      </c>
      <c r="C1389" s="128" t="s">
        <v>193</v>
      </c>
      <c r="D1389" s="129">
        <v>9783.98</v>
      </c>
      <c r="E1389" s="127" t="s">
        <v>186</v>
      </c>
    </row>
    <row r="1390" spans="1:5" ht="15" x14ac:dyDescent="0.25">
      <c r="A1390" s="126">
        <v>39711</v>
      </c>
      <c r="B1390" s="127" t="s">
        <v>192</v>
      </c>
      <c r="C1390" s="128" t="s">
        <v>193</v>
      </c>
      <c r="D1390" s="129">
        <v>52.14</v>
      </c>
      <c r="E1390" s="127" t="s">
        <v>186</v>
      </c>
    </row>
    <row r="1391" spans="1:5" ht="15" x14ac:dyDescent="0.25">
      <c r="A1391" s="126">
        <v>39711</v>
      </c>
      <c r="B1391" s="127" t="s">
        <v>194</v>
      </c>
      <c r="C1391" s="128" t="s">
        <v>195</v>
      </c>
      <c r="D1391" s="129">
        <v>404.03</v>
      </c>
      <c r="E1391" s="127" t="s">
        <v>189</v>
      </c>
    </row>
    <row r="1392" spans="1:5" ht="15" x14ac:dyDescent="0.25">
      <c r="A1392" s="126">
        <v>39711</v>
      </c>
      <c r="B1392" s="127" t="s">
        <v>194</v>
      </c>
      <c r="C1392" s="128" t="s">
        <v>195</v>
      </c>
      <c r="D1392" s="129">
        <v>238.64</v>
      </c>
      <c r="E1392" s="127" t="s">
        <v>189</v>
      </c>
    </row>
    <row r="1393" spans="1:5" ht="15" x14ac:dyDescent="0.25">
      <c r="A1393" s="126">
        <v>39711</v>
      </c>
      <c r="B1393" s="127" t="s">
        <v>194</v>
      </c>
      <c r="C1393" s="128" t="s">
        <v>195</v>
      </c>
      <c r="D1393" s="129">
        <v>622.72</v>
      </c>
      <c r="E1393" s="127" t="s">
        <v>189</v>
      </c>
    </row>
    <row r="1394" spans="1:5" ht="15" x14ac:dyDescent="0.25">
      <c r="A1394" s="126">
        <v>39711</v>
      </c>
      <c r="B1394" s="127" t="s">
        <v>194</v>
      </c>
      <c r="C1394" s="128" t="s">
        <v>195</v>
      </c>
      <c r="D1394" s="129">
        <v>2143.59</v>
      </c>
      <c r="E1394" s="127" t="s">
        <v>189</v>
      </c>
    </row>
    <row r="1395" spans="1:5" ht="15" x14ac:dyDescent="0.25">
      <c r="A1395" s="126">
        <v>39711</v>
      </c>
      <c r="B1395" s="127" t="s">
        <v>194</v>
      </c>
      <c r="C1395" s="128" t="s">
        <v>195</v>
      </c>
      <c r="D1395" s="129">
        <v>1407.4</v>
      </c>
      <c r="E1395" s="127" t="s">
        <v>189</v>
      </c>
    </row>
    <row r="1396" spans="1:5" ht="15" x14ac:dyDescent="0.25">
      <c r="A1396" s="126">
        <v>39711</v>
      </c>
      <c r="B1396" s="127" t="s">
        <v>194</v>
      </c>
      <c r="C1396" s="128" t="s">
        <v>195</v>
      </c>
      <c r="D1396" s="129">
        <v>192.77</v>
      </c>
      <c r="E1396" s="127" t="s">
        <v>189</v>
      </c>
    </row>
    <row r="1397" spans="1:5" ht="15" x14ac:dyDescent="0.25">
      <c r="A1397" s="126">
        <v>39711</v>
      </c>
      <c r="B1397" s="127" t="s">
        <v>190</v>
      </c>
      <c r="C1397" s="128" t="s">
        <v>191</v>
      </c>
      <c r="D1397" s="129">
        <v>1143.3800000000001</v>
      </c>
      <c r="E1397" s="127" t="s">
        <v>186</v>
      </c>
    </row>
    <row r="1398" spans="1:5" ht="15" x14ac:dyDescent="0.25">
      <c r="A1398" s="126">
        <v>39711</v>
      </c>
      <c r="B1398" s="127" t="s">
        <v>190</v>
      </c>
      <c r="C1398" s="128" t="s">
        <v>191</v>
      </c>
      <c r="D1398" s="129">
        <v>5461.64</v>
      </c>
      <c r="E1398" s="127" t="s">
        <v>189</v>
      </c>
    </row>
    <row r="1399" spans="1:5" ht="15" x14ac:dyDescent="0.25">
      <c r="A1399" s="126">
        <v>39711</v>
      </c>
      <c r="B1399" s="127" t="s">
        <v>204</v>
      </c>
      <c r="C1399" s="128" t="s">
        <v>233</v>
      </c>
      <c r="D1399" s="129">
        <v>62.38</v>
      </c>
      <c r="E1399" s="127" t="s">
        <v>189</v>
      </c>
    </row>
    <row r="1400" spans="1:5" ht="15" x14ac:dyDescent="0.25">
      <c r="A1400" s="126">
        <v>39711</v>
      </c>
      <c r="B1400" s="127" t="s">
        <v>190</v>
      </c>
      <c r="C1400" s="128" t="s">
        <v>234</v>
      </c>
      <c r="D1400" s="129">
        <v>1.25</v>
      </c>
      <c r="E1400" s="127" t="s">
        <v>189</v>
      </c>
    </row>
    <row r="1401" spans="1:5" ht="15" x14ac:dyDescent="0.25">
      <c r="A1401" s="126">
        <v>39712</v>
      </c>
      <c r="B1401" s="127" t="s">
        <v>194</v>
      </c>
      <c r="C1401" s="128" t="s">
        <v>195</v>
      </c>
      <c r="D1401" s="129">
        <v>252.54</v>
      </c>
      <c r="E1401" s="127" t="s">
        <v>189</v>
      </c>
    </row>
    <row r="1402" spans="1:5" ht="15" x14ac:dyDescent="0.25">
      <c r="A1402" s="126">
        <v>39712</v>
      </c>
      <c r="B1402" s="127" t="s">
        <v>196</v>
      </c>
      <c r="C1402" s="128" t="s">
        <v>197</v>
      </c>
      <c r="D1402" s="129">
        <v>4919.26</v>
      </c>
      <c r="E1402" s="127" t="s">
        <v>186</v>
      </c>
    </row>
    <row r="1403" spans="1:5" ht="15" x14ac:dyDescent="0.25">
      <c r="A1403" s="126">
        <v>39712</v>
      </c>
      <c r="B1403" s="127" t="s">
        <v>196</v>
      </c>
      <c r="C1403" s="128" t="s">
        <v>197</v>
      </c>
      <c r="D1403" s="129">
        <v>3106.33</v>
      </c>
      <c r="E1403" s="127" t="s">
        <v>186</v>
      </c>
    </row>
    <row r="1404" spans="1:5" ht="15" x14ac:dyDescent="0.25">
      <c r="A1404" s="126">
        <v>39713</v>
      </c>
      <c r="B1404" s="127" t="s">
        <v>184</v>
      </c>
      <c r="C1404" s="128" t="s">
        <v>185</v>
      </c>
      <c r="D1404" s="129">
        <v>32.78</v>
      </c>
      <c r="E1404" s="127" t="s">
        <v>189</v>
      </c>
    </row>
    <row r="1405" spans="1:5" ht="15" x14ac:dyDescent="0.25">
      <c r="A1405" s="126">
        <v>39713</v>
      </c>
      <c r="B1405" s="127" t="s">
        <v>194</v>
      </c>
      <c r="C1405" s="128" t="s">
        <v>195</v>
      </c>
      <c r="D1405" s="129">
        <v>173.79</v>
      </c>
      <c r="E1405" s="127" t="s">
        <v>189</v>
      </c>
    </row>
    <row r="1406" spans="1:5" ht="15" x14ac:dyDescent="0.25">
      <c r="A1406" s="126">
        <v>39713</v>
      </c>
      <c r="B1406" s="127" t="s">
        <v>194</v>
      </c>
      <c r="C1406" s="128" t="s">
        <v>195</v>
      </c>
      <c r="D1406" s="129">
        <v>148.9</v>
      </c>
      <c r="E1406" s="127" t="s">
        <v>189</v>
      </c>
    </row>
    <row r="1407" spans="1:5" ht="15" x14ac:dyDescent="0.25">
      <c r="A1407" s="126">
        <v>39713</v>
      </c>
      <c r="B1407" s="127" t="s">
        <v>194</v>
      </c>
      <c r="C1407" s="128" t="s">
        <v>195</v>
      </c>
      <c r="D1407" s="129">
        <v>457.1</v>
      </c>
      <c r="E1407" s="127" t="s">
        <v>189</v>
      </c>
    </row>
    <row r="1408" spans="1:5" ht="15" x14ac:dyDescent="0.25">
      <c r="A1408" s="126">
        <v>39713</v>
      </c>
      <c r="B1408" s="127" t="s">
        <v>190</v>
      </c>
      <c r="C1408" s="128" t="s">
        <v>191</v>
      </c>
      <c r="D1408" s="129">
        <v>381.12</v>
      </c>
      <c r="E1408" s="127" t="s">
        <v>186</v>
      </c>
    </row>
    <row r="1409" spans="1:5" ht="15" x14ac:dyDescent="0.25">
      <c r="A1409" s="126">
        <v>39713</v>
      </c>
      <c r="B1409" s="127" t="s">
        <v>190</v>
      </c>
      <c r="C1409" s="128" t="s">
        <v>191</v>
      </c>
      <c r="D1409" s="129">
        <v>322.24</v>
      </c>
      <c r="E1409" s="127" t="s">
        <v>186</v>
      </c>
    </row>
    <row r="1410" spans="1:5" ht="15" x14ac:dyDescent="0.25">
      <c r="A1410" s="126">
        <v>39714</v>
      </c>
      <c r="B1410" s="127" t="s">
        <v>184</v>
      </c>
      <c r="C1410" s="128" t="s">
        <v>185</v>
      </c>
      <c r="D1410" s="129">
        <v>146.16999999999999</v>
      </c>
      <c r="E1410" s="127" t="s">
        <v>189</v>
      </c>
    </row>
    <row r="1411" spans="1:5" ht="15" x14ac:dyDescent="0.25">
      <c r="A1411" s="126">
        <v>39714</v>
      </c>
      <c r="B1411" s="127" t="s">
        <v>192</v>
      </c>
      <c r="C1411" s="128" t="s">
        <v>193</v>
      </c>
      <c r="D1411" s="129">
        <v>25.1</v>
      </c>
      <c r="E1411" s="127" t="s">
        <v>189</v>
      </c>
    </row>
    <row r="1412" spans="1:5" ht="15" x14ac:dyDescent="0.25">
      <c r="A1412" s="126">
        <v>39714</v>
      </c>
      <c r="B1412" s="127" t="s">
        <v>194</v>
      </c>
      <c r="C1412" s="128" t="s">
        <v>195</v>
      </c>
      <c r="D1412" s="129">
        <v>52.14</v>
      </c>
      <c r="E1412" s="127" t="s">
        <v>189</v>
      </c>
    </row>
    <row r="1413" spans="1:5" ht="15" x14ac:dyDescent="0.25">
      <c r="A1413" s="126">
        <v>39714</v>
      </c>
      <c r="B1413" s="127" t="s">
        <v>194</v>
      </c>
      <c r="C1413" s="128" t="s">
        <v>195</v>
      </c>
      <c r="D1413" s="129">
        <v>184.22</v>
      </c>
      <c r="E1413" s="127" t="s">
        <v>189</v>
      </c>
    </row>
    <row r="1414" spans="1:5" ht="15" x14ac:dyDescent="0.25">
      <c r="A1414" s="126">
        <v>39714</v>
      </c>
      <c r="B1414" s="127" t="s">
        <v>194</v>
      </c>
      <c r="C1414" s="128" t="s">
        <v>195</v>
      </c>
      <c r="D1414" s="129">
        <v>78.13</v>
      </c>
      <c r="E1414" s="127" t="s">
        <v>189</v>
      </c>
    </row>
    <row r="1415" spans="1:5" ht="15" x14ac:dyDescent="0.25">
      <c r="A1415" s="126">
        <v>39714</v>
      </c>
      <c r="B1415" s="127" t="s">
        <v>194</v>
      </c>
      <c r="C1415" s="128" t="s">
        <v>195</v>
      </c>
      <c r="D1415" s="129">
        <v>581.63</v>
      </c>
      <c r="E1415" s="127" t="s">
        <v>189</v>
      </c>
    </row>
    <row r="1416" spans="1:5" ht="15" x14ac:dyDescent="0.25">
      <c r="A1416" s="126">
        <v>39714</v>
      </c>
      <c r="B1416" s="127" t="s">
        <v>194</v>
      </c>
      <c r="C1416" s="128" t="s">
        <v>195</v>
      </c>
      <c r="D1416" s="129">
        <v>190.16</v>
      </c>
      <c r="E1416" s="127" t="s">
        <v>189</v>
      </c>
    </row>
    <row r="1417" spans="1:5" ht="15" x14ac:dyDescent="0.25">
      <c r="A1417" s="126">
        <v>39714</v>
      </c>
      <c r="B1417" s="127" t="s">
        <v>194</v>
      </c>
      <c r="C1417" s="128" t="s">
        <v>195</v>
      </c>
      <c r="D1417" s="129">
        <v>290.36</v>
      </c>
      <c r="E1417" s="127" t="s">
        <v>189</v>
      </c>
    </row>
    <row r="1418" spans="1:5" ht="15" x14ac:dyDescent="0.25">
      <c r="A1418" s="126">
        <v>39717</v>
      </c>
      <c r="B1418" s="127" t="s">
        <v>184</v>
      </c>
      <c r="C1418" s="128" t="s">
        <v>185</v>
      </c>
      <c r="D1418" s="129">
        <v>9933.76</v>
      </c>
      <c r="E1418" s="127" t="s">
        <v>189</v>
      </c>
    </row>
    <row r="1419" spans="1:5" ht="15" x14ac:dyDescent="0.25">
      <c r="A1419" s="126">
        <v>39717</v>
      </c>
      <c r="B1419" s="127" t="s">
        <v>184</v>
      </c>
      <c r="C1419" s="128" t="s">
        <v>185</v>
      </c>
      <c r="D1419" s="129">
        <v>118.25</v>
      </c>
      <c r="E1419" s="127" t="s">
        <v>186</v>
      </c>
    </row>
    <row r="1420" spans="1:5" ht="15" x14ac:dyDescent="0.25">
      <c r="A1420" s="126">
        <v>39717</v>
      </c>
      <c r="B1420" s="127" t="s">
        <v>192</v>
      </c>
      <c r="C1420" s="128" t="s">
        <v>193</v>
      </c>
      <c r="D1420" s="129">
        <v>1587</v>
      </c>
      <c r="E1420" s="127" t="s">
        <v>186</v>
      </c>
    </row>
    <row r="1421" spans="1:5" ht="15" x14ac:dyDescent="0.25">
      <c r="A1421" s="126">
        <v>39717</v>
      </c>
      <c r="B1421" s="127" t="s">
        <v>192</v>
      </c>
      <c r="C1421" s="128" t="s">
        <v>193</v>
      </c>
      <c r="D1421" s="129">
        <v>26.65</v>
      </c>
      <c r="E1421" s="127" t="s">
        <v>186</v>
      </c>
    </row>
    <row r="1422" spans="1:5" ht="15" x14ac:dyDescent="0.25">
      <c r="A1422" s="126">
        <v>39717</v>
      </c>
      <c r="B1422" s="127" t="s">
        <v>194</v>
      </c>
      <c r="C1422" s="128" t="s">
        <v>195</v>
      </c>
      <c r="D1422" s="129">
        <v>76.47</v>
      </c>
      <c r="E1422" s="127" t="s">
        <v>189</v>
      </c>
    </row>
    <row r="1423" spans="1:5" ht="15" x14ac:dyDescent="0.25">
      <c r="A1423" s="126">
        <v>39717</v>
      </c>
      <c r="B1423" s="127" t="s">
        <v>194</v>
      </c>
      <c r="C1423" s="128" t="s">
        <v>195</v>
      </c>
      <c r="D1423" s="129">
        <v>299.58</v>
      </c>
      <c r="E1423" s="127" t="s">
        <v>189</v>
      </c>
    </row>
    <row r="1424" spans="1:5" ht="15" x14ac:dyDescent="0.25">
      <c r="A1424" s="126">
        <v>39717</v>
      </c>
      <c r="B1424" s="127" t="s">
        <v>190</v>
      </c>
      <c r="C1424" s="128" t="s">
        <v>191</v>
      </c>
      <c r="D1424" s="129">
        <v>638.66</v>
      </c>
      <c r="E1424" s="127" t="s">
        <v>186</v>
      </c>
    </row>
    <row r="1425" spans="1:5" ht="15" x14ac:dyDescent="0.25">
      <c r="A1425" s="126">
        <v>39717</v>
      </c>
      <c r="B1425" s="127" t="s">
        <v>190</v>
      </c>
      <c r="C1425" s="128" t="s">
        <v>191</v>
      </c>
      <c r="D1425" s="129">
        <v>1056.78</v>
      </c>
      <c r="E1425" s="127" t="s">
        <v>186</v>
      </c>
    </row>
    <row r="1426" spans="1:5" ht="15" x14ac:dyDescent="0.25">
      <c r="A1426" s="126">
        <v>39717</v>
      </c>
      <c r="B1426" s="127" t="s">
        <v>190</v>
      </c>
      <c r="C1426" s="128" t="s">
        <v>191</v>
      </c>
      <c r="D1426" s="129">
        <v>2108.9899999999998</v>
      </c>
      <c r="E1426" s="127" t="s">
        <v>186</v>
      </c>
    </row>
    <row r="1427" spans="1:5" ht="15" x14ac:dyDescent="0.25">
      <c r="A1427" s="126">
        <v>39717</v>
      </c>
      <c r="B1427" s="127" t="s">
        <v>190</v>
      </c>
      <c r="C1427" s="128" t="s">
        <v>191</v>
      </c>
      <c r="D1427" s="129">
        <v>1561.31</v>
      </c>
      <c r="E1427" s="127" t="s">
        <v>186</v>
      </c>
    </row>
    <row r="1428" spans="1:5" ht="15" x14ac:dyDescent="0.25">
      <c r="A1428" s="126">
        <v>39717</v>
      </c>
      <c r="B1428" s="127" t="s">
        <v>190</v>
      </c>
      <c r="C1428" s="128" t="s">
        <v>191</v>
      </c>
      <c r="D1428" s="129">
        <v>2439.5700000000002</v>
      </c>
      <c r="E1428" s="127" t="s">
        <v>189</v>
      </c>
    </row>
    <row r="1429" spans="1:5" ht="15" x14ac:dyDescent="0.25">
      <c r="A1429" s="126">
        <v>39717</v>
      </c>
      <c r="B1429" s="127" t="s">
        <v>190</v>
      </c>
      <c r="C1429" s="128" t="s">
        <v>191</v>
      </c>
      <c r="D1429" s="129">
        <v>1079.33</v>
      </c>
      <c r="E1429" s="127" t="s">
        <v>189</v>
      </c>
    </row>
    <row r="1430" spans="1:5" ht="15" x14ac:dyDescent="0.25">
      <c r="A1430" s="126">
        <v>39717</v>
      </c>
      <c r="B1430" s="127" t="s">
        <v>196</v>
      </c>
      <c r="C1430" s="128" t="s">
        <v>197</v>
      </c>
      <c r="D1430" s="129">
        <v>1079.33</v>
      </c>
      <c r="E1430" s="127" t="s">
        <v>186</v>
      </c>
    </row>
    <row r="1431" spans="1:5" ht="15" x14ac:dyDescent="0.25">
      <c r="A1431" s="126">
        <v>39718</v>
      </c>
      <c r="B1431" s="127" t="s">
        <v>184</v>
      </c>
      <c r="C1431" s="128" t="s">
        <v>185</v>
      </c>
      <c r="D1431" s="129">
        <v>11.76</v>
      </c>
      <c r="E1431" s="127" t="s">
        <v>189</v>
      </c>
    </row>
    <row r="1432" spans="1:5" ht="15" x14ac:dyDescent="0.25">
      <c r="A1432" s="126">
        <v>39718</v>
      </c>
      <c r="B1432" s="127" t="s">
        <v>207</v>
      </c>
      <c r="C1432" s="128" t="s">
        <v>212</v>
      </c>
      <c r="D1432" s="129">
        <v>11.03</v>
      </c>
      <c r="E1432" s="127" t="s">
        <v>189</v>
      </c>
    </row>
    <row r="1433" spans="1:5" ht="15" x14ac:dyDescent="0.25">
      <c r="A1433" s="126">
        <v>39718</v>
      </c>
      <c r="B1433" s="127" t="s">
        <v>194</v>
      </c>
      <c r="C1433" s="128" t="s">
        <v>195</v>
      </c>
      <c r="D1433" s="129">
        <v>119.88</v>
      </c>
      <c r="E1433" s="127" t="s">
        <v>189</v>
      </c>
    </row>
    <row r="1434" spans="1:5" ht="15" x14ac:dyDescent="0.25">
      <c r="A1434" s="126">
        <v>39718</v>
      </c>
      <c r="B1434" s="127" t="s">
        <v>194</v>
      </c>
      <c r="C1434" s="128" t="s">
        <v>195</v>
      </c>
      <c r="D1434" s="129">
        <v>192.77</v>
      </c>
      <c r="E1434" s="127" t="s">
        <v>189</v>
      </c>
    </row>
    <row r="1435" spans="1:5" ht="15" x14ac:dyDescent="0.25">
      <c r="A1435" s="126">
        <v>39718</v>
      </c>
      <c r="B1435" s="127" t="s">
        <v>194</v>
      </c>
      <c r="C1435" s="128" t="s">
        <v>195</v>
      </c>
      <c r="D1435" s="129">
        <v>920.52</v>
      </c>
      <c r="E1435" s="127" t="s">
        <v>189</v>
      </c>
    </row>
    <row r="1436" spans="1:5" ht="15" x14ac:dyDescent="0.25">
      <c r="A1436" s="126">
        <v>39718</v>
      </c>
      <c r="B1436" s="127" t="s">
        <v>194</v>
      </c>
      <c r="C1436" s="128" t="s">
        <v>195</v>
      </c>
      <c r="D1436" s="129">
        <v>625.16999999999996</v>
      </c>
      <c r="E1436" s="127" t="s">
        <v>189</v>
      </c>
    </row>
    <row r="1437" spans="1:5" ht="15" x14ac:dyDescent="0.25">
      <c r="A1437" s="126">
        <v>39718</v>
      </c>
      <c r="B1437" s="127" t="s">
        <v>194</v>
      </c>
      <c r="C1437" s="128" t="s">
        <v>195</v>
      </c>
      <c r="D1437" s="129">
        <v>135.88999999999999</v>
      </c>
      <c r="E1437" s="127" t="s">
        <v>189</v>
      </c>
    </row>
    <row r="1438" spans="1:5" ht="15" x14ac:dyDescent="0.25">
      <c r="A1438" s="126">
        <v>39718</v>
      </c>
      <c r="B1438" s="127" t="s">
        <v>190</v>
      </c>
      <c r="C1438" s="128" t="s">
        <v>191</v>
      </c>
      <c r="D1438" s="129">
        <v>381.13</v>
      </c>
      <c r="E1438" s="127" t="s">
        <v>186</v>
      </c>
    </row>
    <row r="1439" spans="1:5" ht="15" x14ac:dyDescent="0.25">
      <c r="A1439" s="126">
        <v>39718</v>
      </c>
      <c r="B1439" s="127" t="s">
        <v>190</v>
      </c>
      <c r="C1439" s="128" t="s">
        <v>191</v>
      </c>
      <c r="D1439" s="129">
        <v>585.49</v>
      </c>
      <c r="E1439" s="127" t="s">
        <v>189</v>
      </c>
    </row>
    <row r="1440" spans="1:5" ht="15" x14ac:dyDescent="0.25">
      <c r="A1440" s="126">
        <v>39719</v>
      </c>
      <c r="B1440" s="127" t="s">
        <v>184</v>
      </c>
      <c r="C1440" s="128" t="s">
        <v>185</v>
      </c>
      <c r="D1440" s="129">
        <v>12928.63</v>
      </c>
      <c r="E1440" s="127" t="s">
        <v>189</v>
      </c>
    </row>
    <row r="1441" spans="1:5" ht="15" x14ac:dyDescent="0.25">
      <c r="A1441" s="126">
        <v>39719</v>
      </c>
      <c r="B1441" s="127" t="s">
        <v>184</v>
      </c>
      <c r="C1441" s="128" t="s">
        <v>185</v>
      </c>
      <c r="D1441" s="129">
        <v>172.41</v>
      </c>
      <c r="E1441" s="127" t="s">
        <v>189</v>
      </c>
    </row>
    <row r="1442" spans="1:5" ht="15" x14ac:dyDescent="0.25">
      <c r="A1442" s="126">
        <v>39719</v>
      </c>
      <c r="B1442" s="127" t="s">
        <v>207</v>
      </c>
      <c r="C1442" s="128" t="s">
        <v>212</v>
      </c>
      <c r="D1442" s="129">
        <v>16.21</v>
      </c>
      <c r="E1442" s="127" t="s">
        <v>189</v>
      </c>
    </row>
    <row r="1443" spans="1:5" ht="15" x14ac:dyDescent="0.25">
      <c r="A1443" s="126">
        <v>39719</v>
      </c>
      <c r="B1443" s="127" t="s">
        <v>194</v>
      </c>
      <c r="C1443" s="128" t="s">
        <v>195</v>
      </c>
      <c r="D1443" s="129">
        <v>293.13</v>
      </c>
      <c r="E1443" s="127" t="s">
        <v>189</v>
      </c>
    </row>
    <row r="1444" spans="1:5" ht="15" x14ac:dyDescent="0.25">
      <c r="A1444" s="126">
        <v>39719</v>
      </c>
      <c r="B1444" s="127" t="s">
        <v>194</v>
      </c>
      <c r="C1444" s="128" t="s">
        <v>195</v>
      </c>
      <c r="D1444" s="129">
        <v>107.57</v>
      </c>
      <c r="E1444" s="127" t="s">
        <v>189</v>
      </c>
    </row>
    <row r="1445" spans="1:5" ht="15" x14ac:dyDescent="0.25">
      <c r="A1445" s="126">
        <v>39719</v>
      </c>
      <c r="B1445" s="127" t="s">
        <v>204</v>
      </c>
      <c r="C1445" s="128" t="s">
        <v>205</v>
      </c>
      <c r="D1445" s="129">
        <v>4.6399999999999997</v>
      </c>
      <c r="E1445" s="127" t="s">
        <v>186</v>
      </c>
    </row>
    <row r="1446" spans="1:5" ht="15" x14ac:dyDescent="0.25">
      <c r="A1446" s="126">
        <v>39720</v>
      </c>
      <c r="B1446" s="127" t="s">
        <v>196</v>
      </c>
      <c r="C1446" s="128" t="s">
        <v>246</v>
      </c>
      <c r="D1446" s="129">
        <v>1747.69</v>
      </c>
      <c r="E1446" s="127" t="s">
        <v>189</v>
      </c>
    </row>
    <row r="1447" spans="1:5" ht="15" x14ac:dyDescent="0.25">
      <c r="A1447" s="126">
        <v>39720</v>
      </c>
      <c r="B1447" s="127" t="s">
        <v>209</v>
      </c>
      <c r="C1447" s="128" t="s">
        <v>210</v>
      </c>
      <c r="D1447" s="129">
        <v>1.43</v>
      </c>
      <c r="E1447" s="127" t="s">
        <v>189</v>
      </c>
    </row>
    <row r="1448" spans="1:5" ht="15" x14ac:dyDescent="0.25">
      <c r="A1448" s="126">
        <v>39720</v>
      </c>
      <c r="B1448" s="127" t="s">
        <v>207</v>
      </c>
      <c r="C1448" s="128" t="s">
        <v>212</v>
      </c>
      <c r="D1448" s="129">
        <v>2.1</v>
      </c>
      <c r="E1448" s="127" t="s">
        <v>189</v>
      </c>
    </row>
    <row r="1449" spans="1:5" ht="15" x14ac:dyDescent="0.25">
      <c r="A1449" s="126">
        <v>39720</v>
      </c>
      <c r="B1449" s="127" t="s">
        <v>207</v>
      </c>
      <c r="C1449" s="128" t="s">
        <v>212</v>
      </c>
      <c r="D1449" s="129">
        <v>0.13</v>
      </c>
      <c r="E1449" s="127" t="s">
        <v>186</v>
      </c>
    </row>
    <row r="1450" spans="1:5" ht="15" x14ac:dyDescent="0.25">
      <c r="A1450" s="126">
        <v>39720</v>
      </c>
      <c r="B1450" s="127" t="s">
        <v>194</v>
      </c>
      <c r="C1450" s="128" t="s">
        <v>195</v>
      </c>
      <c r="D1450" s="129">
        <v>274.58999999999997</v>
      </c>
      <c r="E1450" s="127" t="s">
        <v>189</v>
      </c>
    </row>
    <row r="1451" spans="1:5" ht="15" x14ac:dyDescent="0.25">
      <c r="A1451" s="126">
        <v>39720</v>
      </c>
      <c r="B1451" s="127" t="s">
        <v>194</v>
      </c>
      <c r="C1451" s="128" t="s">
        <v>195</v>
      </c>
      <c r="D1451" s="129">
        <v>337.04</v>
      </c>
      <c r="E1451" s="127" t="s">
        <v>189</v>
      </c>
    </row>
    <row r="1452" spans="1:5" ht="15" x14ac:dyDescent="0.25">
      <c r="A1452" s="126">
        <v>39720</v>
      </c>
      <c r="B1452" s="127" t="s">
        <v>194</v>
      </c>
      <c r="C1452" s="128" t="s">
        <v>195</v>
      </c>
      <c r="D1452" s="129">
        <v>84.58</v>
      </c>
      <c r="E1452" s="127" t="s">
        <v>189</v>
      </c>
    </row>
    <row r="1453" spans="1:5" ht="15" x14ac:dyDescent="0.25">
      <c r="A1453" s="126">
        <v>39720</v>
      </c>
      <c r="B1453" s="127" t="s">
        <v>194</v>
      </c>
      <c r="C1453" s="128" t="s">
        <v>195</v>
      </c>
      <c r="D1453" s="129">
        <v>79410.490000000005</v>
      </c>
      <c r="E1453" s="127" t="s">
        <v>186</v>
      </c>
    </row>
    <row r="1454" spans="1:5" ht="15" x14ac:dyDescent="0.25">
      <c r="A1454" s="126">
        <v>39720</v>
      </c>
      <c r="B1454" s="127" t="s">
        <v>190</v>
      </c>
      <c r="C1454" s="128" t="s">
        <v>191</v>
      </c>
      <c r="D1454" s="129">
        <v>3340.88</v>
      </c>
      <c r="E1454" s="127" t="s">
        <v>189</v>
      </c>
    </row>
    <row r="1455" spans="1:5" ht="15" x14ac:dyDescent="0.25">
      <c r="A1455" s="126">
        <v>39720</v>
      </c>
      <c r="B1455" s="127" t="s">
        <v>190</v>
      </c>
      <c r="C1455" s="128" t="s">
        <v>191</v>
      </c>
      <c r="D1455" s="129">
        <v>1747.69</v>
      </c>
      <c r="E1455" s="127" t="s">
        <v>186</v>
      </c>
    </row>
    <row r="1456" spans="1:5" ht="15" x14ac:dyDescent="0.25">
      <c r="A1456" s="126">
        <v>39720</v>
      </c>
      <c r="B1456" s="127" t="s">
        <v>194</v>
      </c>
      <c r="C1456" s="128" t="s">
        <v>222</v>
      </c>
      <c r="D1456" s="129">
        <v>16214.47</v>
      </c>
      <c r="E1456" s="127" t="s">
        <v>186</v>
      </c>
    </row>
    <row r="1457" spans="1:5" ht="15" x14ac:dyDescent="0.25">
      <c r="A1457" s="126">
        <v>39720</v>
      </c>
      <c r="B1457" s="127" t="s">
        <v>194</v>
      </c>
      <c r="C1457" s="128" t="s">
        <v>222</v>
      </c>
      <c r="D1457" s="129">
        <v>184.94</v>
      </c>
      <c r="E1457" s="127" t="s">
        <v>186</v>
      </c>
    </row>
    <row r="1458" spans="1:5" ht="15" x14ac:dyDescent="0.25">
      <c r="A1458" s="126">
        <v>39720</v>
      </c>
      <c r="B1458" s="127" t="s">
        <v>194</v>
      </c>
      <c r="C1458" s="128" t="s">
        <v>222</v>
      </c>
      <c r="D1458" s="129">
        <v>6099.49</v>
      </c>
      <c r="E1458" s="127" t="s">
        <v>186</v>
      </c>
    </row>
    <row r="1459" spans="1:5" ht="15" x14ac:dyDescent="0.25">
      <c r="A1459" s="126">
        <v>39720</v>
      </c>
      <c r="B1459" s="127" t="s">
        <v>190</v>
      </c>
      <c r="C1459" s="128" t="s">
        <v>217</v>
      </c>
      <c r="D1459" s="129">
        <v>10490.23</v>
      </c>
      <c r="E1459" s="127" t="s">
        <v>189</v>
      </c>
    </row>
    <row r="1460" spans="1:5" ht="15" x14ac:dyDescent="0.25">
      <c r="A1460" s="126">
        <v>39720</v>
      </c>
      <c r="B1460" s="127" t="s">
        <v>196</v>
      </c>
      <c r="C1460" s="128" t="s">
        <v>197</v>
      </c>
      <c r="D1460" s="129">
        <v>3429.56</v>
      </c>
      <c r="E1460" s="127" t="s">
        <v>186</v>
      </c>
    </row>
    <row r="1461" spans="1:5" ht="15" x14ac:dyDescent="0.25">
      <c r="A1461" s="126">
        <v>39720</v>
      </c>
      <c r="B1461" s="127" t="s">
        <v>190</v>
      </c>
      <c r="C1461" s="128" t="s">
        <v>211</v>
      </c>
      <c r="D1461" s="129">
        <v>1321.38</v>
      </c>
      <c r="E1461" s="127" t="s">
        <v>186</v>
      </c>
    </row>
    <row r="1462" spans="1:5" ht="15" x14ac:dyDescent="0.25">
      <c r="A1462" s="126">
        <v>39721</v>
      </c>
      <c r="B1462" s="127" t="s">
        <v>184</v>
      </c>
      <c r="C1462" s="128" t="s">
        <v>185</v>
      </c>
      <c r="D1462" s="129">
        <v>20.48</v>
      </c>
      <c r="E1462" s="127" t="s">
        <v>186</v>
      </c>
    </row>
    <row r="1463" spans="1:5" ht="15" x14ac:dyDescent="0.25">
      <c r="A1463" s="126">
        <v>39721</v>
      </c>
      <c r="B1463" s="127" t="s">
        <v>192</v>
      </c>
      <c r="C1463" s="128" t="s">
        <v>193</v>
      </c>
      <c r="D1463" s="129">
        <v>41.38</v>
      </c>
      <c r="E1463" s="127" t="s">
        <v>189</v>
      </c>
    </row>
    <row r="1464" spans="1:5" ht="15" x14ac:dyDescent="0.25">
      <c r="A1464" s="126">
        <v>39721</v>
      </c>
      <c r="B1464" s="127" t="s">
        <v>202</v>
      </c>
      <c r="C1464" s="128" t="s">
        <v>203</v>
      </c>
      <c r="D1464" s="129">
        <v>108.47</v>
      </c>
      <c r="E1464" s="127" t="s">
        <v>186</v>
      </c>
    </row>
    <row r="1465" spans="1:5" ht="15" x14ac:dyDescent="0.25">
      <c r="A1465" s="126">
        <v>39721</v>
      </c>
      <c r="B1465" s="127" t="s">
        <v>194</v>
      </c>
      <c r="C1465" s="128" t="s">
        <v>195</v>
      </c>
      <c r="D1465" s="129">
        <v>282.05</v>
      </c>
      <c r="E1465" s="127" t="s">
        <v>189</v>
      </c>
    </row>
    <row r="1466" spans="1:5" ht="15" x14ac:dyDescent="0.25">
      <c r="A1466" s="126">
        <v>39721</v>
      </c>
      <c r="B1466" s="127" t="s">
        <v>194</v>
      </c>
      <c r="C1466" s="128" t="s">
        <v>195</v>
      </c>
      <c r="D1466" s="129">
        <v>284.12</v>
      </c>
      <c r="E1466" s="127" t="s">
        <v>189</v>
      </c>
    </row>
    <row r="1467" spans="1:5" ht="15" x14ac:dyDescent="0.25">
      <c r="A1467" s="126">
        <v>39721</v>
      </c>
      <c r="B1467" s="127" t="s">
        <v>194</v>
      </c>
      <c r="C1467" s="128" t="s">
        <v>195</v>
      </c>
      <c r="D1467" s="129">
        <v>536.41</v>
      </c>
      <c r="E1467" s="127" t="s">
        <v>189</v>
      </c>
    </row>
    <row r="1468" spans="1:5" ht="15" x14ac:dyDescent="0.25">
      <c r="A1468" s="126">
        <v>39721</v>
      </c>
      <c r="B1468" s="127" t="s">
        <v>190</v>
      </c>
      <c r="C1468" s="128" t="s">
        <v>191</v>
      </c>
      <c r="D1468" s="129">
        <v>9374.4599999999991</v>
      </c>
      <c r="E1468" s="127" t="s">
        <v>186</v>
      </c>
    </row>
    <row r="1469" spans="1:5" ht="15" x14ac:dyDescent="0.25">
      <c r="A1469" s="126">
        <v>39721</v>
      </c>
      <c r="B1469" s="127" t="s">
        <v>190</v>
      </c>
      <c r="C1469" s="128" t="s">
        <v>191</v>
      </c>
      <c r="D1469" s="129">
        <v>638.66999999999996</v>
      </c>
      <c r="E1469" s="127" t="s">
        <v>186</v>
      </c>
    </row>
    <row r="1470" spans="1:5" ht="15" x14ac:dyDescent="0.25">
      <c r="A1470" s="126">
        <v>39721</v>
      </c>
      <c r="B1470" s="127" t="s">
        <v>190</v>
      </c>
      <c r="C1470" s="128" t="s">
        <v>191</v>
      </c>
      <c r="D1470" s="129">
        <v>11138.91</v>
      </c>
      <c r="E1470" s="127" t="s">
        <v>189</v>
      </c>
    </row>
    <row r="1471" spans="1:5" ht="15" x14ac:dyDescent="0.25">
      <c r="A1471" s="126">
        <v>39721</v>
      </c>
      <c r="B1471" s="127" t="s">
        <v>196</v>
      </c>
      <c r="C1471" s="128" t="s">
        <v>197</v>
      </c>
      <c r="D1471" s="129">
        <v>849.87</v>
      </c>
      <c r="E1471" s="127" t="s">
        <v>186</v>
      </c>
    </row>
    <row r="1472" spans="1:5" ht="15" x14ac:dyDescent="0.25">
      <c r="A1472" s="126">
        <v>39724</v>
      </c>
      <c r="B1472" s="127" t="s">
        <v>184</v>
      </c>
      <c r="C1472" s="128" t="s">
        <v>185</v>
      </c>
      <c r="D1472" s="129">
        <v>8173.46</v>
      </c>
      <c r="E1472" s="127" t="s">
        <v>186</v>
      </c>
    </row>
    <row r="1473" spans="1:5" ht="15" x14ac:dyDescent="0.25">
      <c r="A1473" s="126">
        <v>39724</v>
      </c>
      <c r="B1473" s="127" t="s">
        <v>202</v>
      </c>
      <c r="C1473" s="128" t="s">
        <v>203</v>
      </c>
      <c r="D1473" s="129">
        <v>82.71</v>
      </c>
      <c r="E1473" s="127" t="s">
        <v>186</v>
      </c>
    </row>
    <row r="1474" spans="1:5" ht="15" x14ac:dyDescent="0.25">
      <c r="A1474" s="126">
        <v>39724</v>
      </c>
      <c r="B1474" s="127" t="s">
        <v>194</v>
      </c>
      <c r="C1474" s="128" t="s">
        <v>195</v>
      </c>
      <c r="D1474" s="129">
        <v>78.790000000000006</v>
      </c>
      <c r="E1474" s="127" t="s">
        <v>189</v>
      </c>
    </row>
    <row r="1475" spans="1:5" ht="15" x14ac:dyDescent="0.25">
      <c r="A1475" s="126">
        <v>39724</v>
      </c>
      <c r="B1475" s="127" t="s">
        <v>194</v>
      </c>
      <c r="C1475" s="128" t="s">
        <v>195</v>
      </c>
      <c r="D1475" s="129">
        <v>252.98</v>
      </c>
      <c r="E1475" s="127" t="s">
        <v>189</v>
      </c>
    </row>
    <row r="1476" spans="1:5" ht="15" x14ac:dyDescent="0.25">
      <c r="A1476" s="126">
        <v>39724</v>
      </c>
      <c r="B1476" s="127" t="s">
        <v>194</v>
      </c>
      <c r="C1476" s="128" t="s">
        <v>195</v>
      </c>
      <c r="D1476" s="129">
        <v>1030.52</v>
      </c>
      <c r="E1476" s="127" t="s">
        <v>189</v>
      </c>
    </row>
    <row r="1477" spans="1:5" ht="15" x14ac:dyDescent="0.25">
      <c r="A1477" s="126">
        <v>39724</v>
      </c>
      <c r="B1477" s="127" t="s">
        <v>194</v>
      </c>
      <c r="C1477" s="128" t="s">
        <v>195</v>
      </c>
      <c r="D1477" s="129">
        <v>507.33</v>
      </c>
      <c r="E1477" s="127" t="s">
        <v>189</v>
      </c>
    </row>
    <row r="1478" spans="1:5" ht="15" x14ac:dyDescent="0.25">
      <c r="A1478" s="126">
        <v>39724</v>
      </c>
      <c r="B1478" s="127" t="s">
        <v>204</v>
      </c>
      <c r="C1478" s="128" t="s">
        <v>233</v>
      </c>
      <c r="D1478" s="129">
        <v>61.13</v>
      </c>
      <c r="E1478" s="127" t="s">
        <v>186</v>
      </c>
    </row>
    <row r="1479" spans="1:5" ht="15" x14ac:dyDescent="0.25">
      <c r="A1479" s="126">
        <v>39724</v>
      </c>
      <c r="B1479" s="127" t="s">
        <v>215</v>
      </c>
      <c r="C1479" s="128" t="s">
        <v>216</v>
      </c>
      <c r="D1479" s="129">
        <v>1105.8699999999999</v>
      </c>
      <c r="E1479" s="127" t="s">
        <v>186</v>
      </c>
    </row>
    <row r="1480" spans="1:5" ht="15" x14ac:dyDescent="0.25">
      <c r="A1480" s="126">
        <v>39725</v>
      </c>
      <c r="B1480" s="127" t="s">
        <v>204</v>
      </c>
      <c r="C1480" s="128" t="s">
        <v>230</v>
      </c>
      <c r="D1480" s="129">
        <v>550</v>
      </c>
      <c r="E1480" s="127" t="s">
        <v>186</v>
      </c>
    </row>
    <row r="1481" spans="1:5" ht="15" x14ac:dyDescent="0.25">
      <c r="A1481" s="126">
        <v>39725</v>
      </c>
      <c r="B1481" s="127" t="s">
        <v>184</v>
      </c>
      <c r="C1481" s="128" t="s">
        <v>185</v>
      </c>
      <c r="D1481" s="129">
        <v>16.27</v>
      </c>
      <c r="E1481" s="127" t="s">
        <v>189</v>
      </c>
    </row>
    <row r="1482" spans="1:5" ht="15" x14ac:dyDescent="0.25">
      <c r="A1482" s="126">
        <v>39725</v>
      </c>
      <c r="B1482" s="127" t="s">
        <v>192</v>
      </c>
      <c r="C1482" s="128" t="s">
        <v>193</v>
      </c>
      <c r="D1482" s="129">
        <v>2840.56</v>
      </c>
      <c r="E1482" s="127" t="s">
        <v>186</v>
      </c>
    </row>
    <row r="1483" spans="1:5" ht="15" x14ac:dyDescent="0.25">
      <c r="A1483" s="126">
        <v>39725</v>
      </c>
      <c r="B1483" s="127" t="s">
        <v>192</v>
      </c>
      <c r="C1483" s="128" t="s">
        <v>193</v>
      </c>
      <c r="D1483" s="129">
        <v>54.47</v>
      </c>
      <c r="E1483" s="127" t="s">
        <v>186</v>
      </c>
    </row>
    <row r="1484" spans="1:5" ht="15" x14ac:dyDescent="0.25">
      <c r="A1484" s="126">
        <v>39725</v>
      </c>
      <c r="B1484" s="127" t="s">
        <v>194</v>
      </c>
      <c r="C1484" s="128" t="s">
        <v>195</v>
      </c>
      <c r="D1484" s="129">
        <v>102</v>
      </c>
      <c r="E1484" s="127" t="s">
        <v>189</v>
      </c>
    </row>
    <row r="1485" spans="1:5" ht="15" x14ac:dyDescent="0.25">
      <c r="A1485" s="126">
        <v>39725</v>
      </c>
      <c r="B1485" s="127" t="s">
        <v>194</v>
      </c>
      <c r="C1485" s="128" t="s">
        <v>195</v>
      </c>
      <c r="D1485" s="129">
        <v>170.71</v>
      </c>
      <c r="E1485" s="127" t="s">
        <v>189</v>
      </c>
    </row>
    <row r="1486" spans="1:5" ht="15" x14ac:dyDescent="0.25">
      <c r="A1486" s="126">
        <v>39725</v>
      </c>
      <c r="B1486" s="127" t="s">
        <v>194</v>
      </c>
      <c r="C1486" s="128" t="s">
        <v>195</v>
      </c>
      <c r="D1486" s="129">
        <v>52.19</v>
      </c>
      <c r="E1486" s="127" t="s">
        <v>189</v>
      </c>
    </row>
    <row r="1487" spans="1:5" ht="15" x14ac:dyDescent="0.25">
      <c r="A1487" s="126">
        <v>39725</v>
      </c>
      <c r="B1487" s="127" t="s">
        <v>194</v>
      </c>
      <c r="C1487" s="128" t="s">
        <v>195</v>
      </c>
      <c r="D1487" s="129">
        <v>230.57</v>
      </c>
      <c r="E1487" s="127" t="s">
        <v>189</v>
      </c>
    </row>
    <row r="1488" spans="1:5" ht="15" x14ac:dyDescent="0.25">
      <c r="A1488" s="126">
        <v>39725</v>
      </c>
      <c r="B1488" s="127" t="s">
        <v>194</v>
      </c>
      <c r="C1488" s="128" t="s">
        <v>195</v>
      </c>
      <c r="D1488" s="129">
        <v>126.54</v>
      </c>
      <c r="E1488" s="127" t="s">
        <v>189</v>
      </c>
    </row>
    <row r="1489" spans="1:5" ht="15" x14ac:dyDescent="0.25">
      <c r="A1489" s="126">
        <v>39725</v>
      </c>
      <c r="B1489" s="127" t="s">
        <v>194</v>
      </c>
      <c r="C1489" s="128" t="s">
        <v>195</v>
      </c>
      <c r="D1489" s="129">
        <v>2143.59</v>
      </c>
      <c r="E1489" s="127" t="s">
        <v>189</v>
      </c>
    </row>
    <row r="1490" spans="1:5" ht="15" x14ac:dyDescent="0.25">
      <c r="A1490" s="126">
        <v>39725</v>
      </c>
      <c r="B1490" s="127" t="s">
        <v>200</v>
      </c>
      <c r="C1490" s="128" t="s">
        <v>201</v>
      </c>
      <c r="D1490" s="129">
        <v>10.49</v>
      </c>
      <c r="E1490" s="127" t="s">
        <v>186</v>
      </c>
    </row>
    <row r="1491" spans="1:5" ht="15" x14ac:dyDescent="0.25">
      <c r="A1491" s="126">
        <v>39725</v>
      </c>
      <c r="B1491" s="127" t="s">
        <v>190</v>
      </c>
      <c r="C1491" s="128" t="s">
        <v>191</v>
      </c>
      <c r="D1491" s="129">
        <v>1056.81</v>
      </c>
      <c r="E1491" s="127" t="s">
        <v>186</v>
      </c>
    </row>
    <row r="1492" spans="1:5" ht="15" x14ac:dyDescent="0.25">
      <c r="A1492" s="126">
        <v>39725</v>
      </c>
      <c r="B1492" s="127" t="s">
        <v>204</v>
      </c>
      <c r="C1492" s="128" t="s">
        <v>205</v>
      </c>
      <c r="D1492" s="129">
        <v>28.44</v>
      </c>
      <c r="E1492" s="127" t="s">
        <v>186</v>
      </c>
    </row>
    <row r="1493" spans="1:5" ht="15" x14ac:dyDescent="0.25">
      <c r="A1493" s="126">
        <v>39726</v>
      </c>
      <c r="B1493" s="127" t="s">
        <v>204</v>
      </c>
      <c r="C1493" s="128" t="s">
        <v>230</v>
      </c>
      <c r="D1493" s="129">
        <v>8.25</v>
      </c>
      <c r="E1493" s="127" t="s">
        <v>189</v>
      </c>
    </row>
    <row r="1494" spans="1:5" ht="15" x14ac:dyDescent="0.25">
      <c r="A1494" s="126">
        <v>39726</v>
      </c>
      <c r="B1494" s="127" t="s">
        <v>192</v>
      </c>
      <c r="C1494" s="128" t="s">
        <v>193</v>
      </c>
      <c r="D1494" s="129">
        <v>163.62</v>
      </c>
      <c r="E1494" s="127" t="s">
        <v>189</v>
      </c>
    </row>
    <row r="1495" spans="1:5" ht="15" x14ac:dyDescent="0.25">
      <c r="A1495" s="126">
        <v>39726</v>
      </c>
      <c r="B1495" s="127" t="s">
        <v>192</v>
      </c>
      <c r="C1495" s="128" t="s">
        <v>193</v>
      </c>
      <c r="D1495" s="129">
        <v>21.52</v>
      </c>
      <c r="E1495" s="127" t="s">
        <v>189</v>
      </c>
    </row>
    <row r="1496" spans="1:5" ht="15" x14ac:dyDescent="0.25">
      <c r="A1496" s="126">
        <v>39726</v>
      </c>
      <c r="B1496" s="127" t="s">
        <v>194</v>
      </c>
      <c r="C1496" s="128" t="s">
        <v>195</v>
      </c>
      <c r="D1496" s="129">
        <v>858.38</v>
      </c>
      <c r="E1496" s="127" t="s">
        <v>189</v>
      </c>
    </row>
    <row r="1497" spans="1:5" ht="15" x14ac:dyDescent="0.25">
      <c r="A1497" s="126">
        <v>39726</v>
      </c>
      <c r="B1497" s="127" t="s">
        <v>196</v>
      </c>
      <c r="C1497" s="128" t="s">
        <v>197</v>
      </c>
      <c r="D1497" s="129">
        <v>830.13</v>
      </c>
      <c r="E1497" s="127" t="s">
        <v>186</v>
      </c>
    </row>
    <row r="1498" spans="1:5" ht="15" x14ac:dyDescent="0.25">
      <c r="A1498" s="126">
        <v>39727</v>
      </c>
      <c r="B1498" s="127" t="s">
        <v>184</v>
      </c>
      <c r="C1498" s="128" t="s">
        <v>185</v>
      </c>
      <c r="D1498" s="129">
        <v>3440.85</v>
      </c>
      <c r="E1498" s="127" t="s">
        <v>189</v>
      </c>
    </row>
    <row r="1499" spans="1:5" ht="15" x14ac:dyDescent="0.25">
      <c r="A1499" s="126">
        <v>39727</v>
      </c>
      <c r="B1499" s="127" t="s">
        <v>192</v>
      </c>
      <c r="C1499" s="128" t="s">
        <v>193</v>
      </c>
      <c r="D1499" s="129">
        <v>3389.8</v>
      </c>
      <c r="E1499" s="127" t="s">
        <v>186</v>
      </c>
    </row>
    <row r="1500" spans="1:5" ht="15" x14ac:dyDescent="0.25">
      <c r="A1500" s="126">
        <v>39727</v>
      </c>
      <c r="B1500" s="127" t="s">
        <v>192</v>
      </c>
      <c r="C1500" s="128" t="s">
        <v>193</v>
      </c>
      <c r="D1500" s="129">
        <v>57.24</v>
      </c>
      <c r="E1500" s="127" t="s">
        <v>186</v>
      </c>
    </row>
    <row r="1501" spans="1:5" ht="15" x14ac:dyDescent="0.25">
      <c r="A1501" s="126">
        <v>39727</v>
      </c>
      <c r="B1501" s="127" t="s">
        <v>202</v>
      </c>
      <c r="C1501" s="128" t="s">
        <v>203</v>
      </c>
      <c r="D1501" s="129">
        <v>169.55</v>
      </c>
      <c r="E1501" s="127" t="s">
        <v>186</v>
      </c>
    </row>
    <row r="1502" spans="1:5" ht="15" x14ac:dyDescent="0.25">
      <c r="A1502" s="126">
        <v>39727</v>
      </c>
      <c r="B1502" s="127" t="s">
        <v>194</v>
      </c>
      <c r="C1502" s="128" t="s">
        <v>195</v>
      </c>
      <c r="D1502" s="129">
        <v>796.71</v>
      </c>
      <c r="E1502" s="127" t="s">
        <v>189</v>
      </c>
    </row>
    <row r="1503" spans="1:5" ht="15" x14ac:dyDescent="0.25">
      <c r="A1503" s="126">
        <v>39727</v>
      </c>
      <c r="B1503" s="127" t="s">
        <v>194</v>
      </c>
      <c r="C1503" s="128" t="s">
        <v>195</v>
      </c>
      <c r="D1503" s="129">
        <v>490.1</v>
      </c>
      <c r="E1503" s="127" t="s">
        <v>189</v>
      </c>
    </row>
    <row r="1504" spans="1:5" ht="15" x14ac:dyDescent="0.25">
      <c r="A1504" s="126">
        <v>39727</v>
      </c>
      <c r="B1504" s="127" t="s">
        <v>194</v>
      </c>
      <c r="C1504" s="128" t="s">
        <v>195</v>
      </c>
      <c r="D1504" s="129">
        <v>310.37</v>
      </c>
      <c r="E1504" s="127" t="s">
        <v>189</v>
      </c>
    </row>
    <row r="1505" spans="1:5" ht="15" x14ac:dyDescent="0.25">
      <c r="A1505" s="126">
        <v>39727</v>
      </c>
      <c r="B1505" s="127" t="s">
        <v>194</v>
      </c>
      <c r="C1505" s="128" t="s">
        <v>195</v>
      </c>
      <c r="D1505" s="129">
        <v>57.24</v>
      </c>
      <c r="E1505" s="127" t="s">
        <v>189</v>
      </c>
    </row>
    <row r="1506" spans="1:5" ht="15" x14ac:dyDescent="0.25">
      <c r="A1506" s="126">
        <v>39727</v>
      </c>
      <c r="B1506" s="127" t="s">
        <v>190</v>
      </c>
      <c r="C1506" s="128" t="s">
        <v>191</v>
      </c>
      <c r="D1506" s="129">
        <v>169.55</v>
      </c>
      <c r="E1506" s="127" t="s">
        <v>189</v>
      </c>
    </row>
    <row r="1507" spans="1:5" ht="15" x14ac:dyDescent="0.25">
      <c r="A1507" s="126">
        <v>39727</v>
      </c>
      <c r="B1507" s="127" t="s">
        <v>190</v>
      </c>
      <c r="C1507" s="128" t="s">
        <v>191</v>
      </c>
      <c r="D1507" s="129">
        <v>5370.49</v>
      </c>
      <c r="E1507" s="127" t="s">
        <v>189</v>
      </c>
    </row>
    <row r="1508" spans="1:5" ht="15" x14ac:dyDescent="0.25">
      <c r="A1508" s="126">
        <v>39727</v>
      </c>
      <c r="B1508" s="127" t="s">
        <v>190</v>
      </c>
      <c r="C1508" s="128" t="s">
        <v>191</v>
      </c>
      <c r="D1508" s="129">
        <v>16545.96</v>
      </c>
      <c r="E1508" s="127" t="s">
        <v>189</v>
      </c>
    </row>
    <row r="1509" spans="1:5" ht="15" x14ac:dyDescent="0.25">
      <c r="A1509" s="126">
        <v>39728</v>
      </c>
      <c r="B1509" s="127" t="s">
        <v>184</v>
      </c>
      <c r="C1509" s="128" t="s">
        <v>185</v>
      </c>
      <c r="D1509" s="129">
        <v>2261.9699999999998</v>
      </c>
      <c r="E1509" s="127" t="s">
        <v>186</v>
      </c>
    </row>
    <row r="1510" spans="1:5" ht="15" x14ac:dyDescent="0.25">
      <c r="A1510" s="126">
        <v>39728</v>
      </c>
      <c r="B1510" s="127" t="s">
        <v>184</v>
      </c>
      <c r="C1510" s="128" t="s">
        <v>185</v>
      </c>
      <c r="D1510" s="129">
        <v>93.81</v>
      </c>
      <c r="E1510" s="127" t="s">
        <v>189</v>
      </c>
    </row>
    <row r="1511" spans="1:5" ht="15" x14ac:dyDescent="0.25">
      <c r="A1511" s="126">
        <v>39728</v>
      </c>
      <c r="B1511" s="127" t="s">
        <v>192</v>
      </c>
      <c r="C1511" s="128" t="s">
        <v>193</v>
      </c>
      <c r="D1511" s="129">
        <v>9108.48</v>
      </c>
      <c r="E1511" s="127" t="s">
        <v>189</v>
      </c>
    </row>
    <row r="1512" spans="1:5" ht="15" x14ac:dyDescent="0.25">
      <c r="A1512" s="126">
        <v>39728</v>
      </c>
      <c r="B1512" s="127" t="s">
        <v>194</v>
      </c>
      <c r="C1512" s="128" t="s">
        <v>195</v>
      </c>
      <c r="D1512" s="129">
        <v>129.77000000000001</v>
      </c>
      <c r="E1512" s="127" t="s">
        <v>189</v>
      </c>
    </row>
    <row r="1513" spans="1:5" ht="15" x14ac:dyDescent="0.25">
      <c r="A1513" s="126">
        <v>39728</v>
      </c>
      <c r="B1513" s="127" t="s">
        <v>194</v>
      </c>
      <c r="C1513" s="128" t="s">
        <v>195</v>
      </c>
      <c r="D1513" s="129">
        <v>67.2</v>
      </c>
      <c r="E1513" s="127" t="s">
        <v>189</v>
      </c>
    </row>
    <row r="1514" spans="1:5" ht="15" x14ac:dyDescent="0.25">
      <c r="A1514" s="126">
        <v>39728</v>
      </c>
      <c r="B1514" s="127" t="s">
        <v>194</v>
      </c>
      <c r="C1514" s="128" t="s">
        <v>195</v>
      </c>
      <c r="D1514" s="129">
        <v>151.02000000000001</v>
      </c>
      <c r="E1514" s="127" t="s">
        <v>189</v>
      </c>
    </row>
    <row r="1515" spans="1:5" ht="15" x14ac:dyDescent="0.25">
      <c r="A1515" s="126">
        <v>39728</v>
      </c>
      <c r="B1515" s="127" t="s">
        <v>194</v>
      </c>
      <c r="C1515" s="128" t="s">
        <v>195</v>
      </c>
      <c r="D1515" s="129">
        <v>135.56</v>
      </c>
      <c r="E1515" s="127" t="s">
        <v>189</v>
      </c>
    </row>
    <row r="1516" spans="1:5" ht="15" x14ac:dyDescent="0.25">
      <c r="A1516" s="126">
        <v>39728</v>
      </c>
      <c r="B1516" s="127" t="s">
        <v>194</v>
      </c>
      <c r="C1516" s="128" t="s">
        <v>195</v>
      </c>
      <c r="D1516" s="129">
        <v>88.06</v>
      </c>
      <c r="E1516" s="127" t="s">
        <v>189</v>
      </c>
    </row>
    <row r="1517" spans="1:5" ht="15" x14ac:dyDescent="0.25">
      <c r="A1517" s="126">
        <v>39731</v>
      </c>
      <c r="B1517" s="127" t="s">
        <v>194</v>
      </c>
      <c r="C1517" s="128" t="s">
        <v>195</v>
      </c>
      <c r="D1517" s="129">
        <v>42.87</v>
      </c>
      <c r="E1517" s="127" t="s">
        <v>189</v>
      </c>
    </row>
    <row r="1518" spans="1:5" ht="15" x14ac:dyDescent="0.25">
      <c r="A1518" s="126">
        <v>39731</v>
      </c>
      <c r="B1518" s="127" t="s">
        <v>194</v>
      </c>
      <c r="C1518" s="128" t="s">
        <v>195</v>
      </c>
      <c r="D1518" s="129">
        <v>437.87</v>
      </c>
      <c r="E1518" s="127" t="s">
        <v>189</v>
      </c>
    </row>
    <row r="1519" spans="1:5" ht="15" x14ac:dyDescent="0.25">
      <c r="A1519" s="126">
        <v>39731</v>
      </c>
      <c r="B1519" s="127" t="s">
        <v>194</v>
      </c>
      <c r="C1519" s="128" t="s">
        <v>195</v>
      </c>
      <c r="D1519" s="129">
        <v>591.73</v>
      </c>
      <c r="E1519" s="127" t="s">
        <v>189</v>
      </c>
    </row>
    <row r="1520" spans="1:5" ht="15" x14ac:dyDescent="0.25">
      <c r="A1520" s="126">
        <v>39731</v>
      </c>
      <c r="B1520" s="127" t="s">
        <v>190</v>
      </c>
      <c r="C1520" s="128" t="s">
        <v>191</v>
      </c>
      <c r="D1520" s="129">
        <v>401.47</v>
      </c>
      <c r="E1520" s="127" t="s">
        <v>186</v>
      </c>
    </row>
    <row r="1521" spans="1:5" ht="15" x14ac:dyDescent="0.25">
      <c r="A1521" s="126">
        <v>39733</v>
      </c>
      <c r="B1521" s="127" t="s">
        <v>192</v>
      </c>
      <c r="C1521" s="128" t="s">
        <v>193</v>
      </c>
      <c r="D1521" s="129">
        <v>32.76</v>
      </c>
      <c r="E1521" s="127" t="s">
        <v>186</v>
      </c>
    </row>
    <row r="1522" spans="1:5" ht="15" x14ac:dyDescent="0.25">
      <c r="A1522" s="126">
        <v>39733</v>
      </c>
      <c r="B1522" s="127" t="s">
        <v>192</v>
      </c>
      <c r="C1522" s="128" t="s">
        <v>193</v>
      </c>
      <c r="D1522" s="129">
        <v>66.150000000000006</v>
      </c>
      <c r="E1522" s="127" t="s">
        <v>186</v>
      </c>
    </row>
    <row r="1523" spans="1:5" ht="15" x14ac:dyDescent="0.25">
      <c r="A1523" s="126">
        <v>39733</v>
      </c>
      <c r="B1523" s="127" t="s">
        <v>192</v>
      </c>
      <c r="C1523" s="128" t="s">
        <v>193</v>
      </c>
      <c r="D1523" s="129">
        <v>33.24</v>
      </c>
      <c r="E1523" s="127" t="s">
        <v>186</v>
      </c>
    </row>
    <row r="1524" spans="1:5" ht="15" x14ac:dyDescent="0.25">
      <c r="A1524" s="126">
        <v>39733</v>
      </c>
      <c r="B1524" s="127" t="s">
        <v>194</v>
      </c>
      <c r="C1524" s="128" t="s">
        <v>195</v>
      </c>
      <c r="D1524" s="129">
        <v>110.38</v>
      </c>
      <c r="E1524" s="127" t="s">
        <v>189</v>
      </c>
    </row>
    <row r="1525" spans="1:5" ht="15" x14ac:dyDescent="0.25">
      <c r="A1525" s="126">
        <v>39733</v>
      </c>
      <c r="B1525" s="127" t="s">
        <v>194</v>
      </c>
      <c r="C1525" s="128" t="s">
        <v>195</v>
      </c>
      <c r="D1525" s="129">
        <v>233.9</v>
      </c>
      <c r="E1525" s="127" t="s">
        <v>189</v>
      </c>
    </row>
    <row r="1526" spans="1:5" ht="15" x14ac:dyDescent="0.25">
      <c r="A1526" s="126">
        <v>39733</v>
      </c>
      <c r="B1526" s="127" t="s">
        <v>194</v>
      </c>
      <c r="C1526" s="128" t="s">
        <v>195</v>
      </c>
      <c r="D1526" s="129">
        <v>354.76</v>
      </c>
      <c r="E1526" s="127" t="s">
        <v>189</v>
      </c>
    </row>
    <row r="1527" spans="1:5" ht="15" x14ac:dyDescent="0.25">
      <c r="A1527" s="126">
        <v>39733</v>
      </c>
      <c r="B1527" s="127" t="s">
        <v>194</v>
      </c>
      <c r="C1527" s="128" t="s">
        <v>195</v>
      </c>
      <c r="D1527" s="129">
        <v>441.54</v>
      </c>
      <c r="E1527" s="127" t="s">
        <v>189</v>
      </c>
    </row>
    <row r="1528" spans="1:5" ht="15" x14ac:dyDescent="0.25">
      <c r="A1528" s="126">
        <v>39733</v>
      </c>
      <c r="B1528" s="127" t="s">
        <v>194</v>
      </c>
      <c r="C1528" s="128" t="s">
        <v>195</v>
      </c>
      <c r="D1528" s="129">
        <v>164.34</v>
      </c>
      <c r="E1528" s="127" t="s">
        <v>189</v>
      </c>
    </row>
    <row r="1529" spans="1:5" ht="15" x14ac:dyDescent="0.25">
      <c r="A1529" s="126">
        <v>39733</v>
      </c>
      <c r="B1529" s="127" t="s">
        <v>194</v>
      </c>
      <c r="C1529" s="128" t="s">
        <v>195</v>
      </c>
      <c r="D1529" s="129">
        <v>420.18</v>
      </c>
      <c r="E1529" s="127" t="s">
        <v>189</v>
      </c>
    </row>
    <row r="1530" spans="1:5" ht="15" x14ac:dyDescent="0.25">
      <c r="A1530" s="126">
        <v>39733</v>
      </c>
      <c r="B1530" s="127" t="s">
        <v>194</v>
      </c>
      <c r="C1530" s="128" t="s">
        <v>195</v>
      </c>
      <c r="D1530" s="129">
        <v>66.150000000000006</v>
      </c>
      <c r="E1530" s="127" t="s">
        <v>189</v>
      </c>
    </row>
    <row r="1531" spans="1:5" ht="15" x14ac:dyDescent="0.25">
      <c r="A1531" s="126">
        <v>39733</v>
      </c>
      <c r="B1531" s="127" t="s">
        <v>190</v>
      </c>
      <c r="C1531" s="128" t="s">
        <v>191</v>
      </c>
      <c r="D1531" s="129">
        <v>3320.86</v>
      </c>
      <c r="E1531" s="127" t="s">
        <v>189</v>
      </c>
    </row>
    <row r="1532" spans="1:5" ht="15" x14ac:dyDescent="0.25">
      <c r="A1532" s="126">
        <v>39733</v>
      </c>
      <c r="B1532" s="127" t="s">
        <v>196</v>
      </c>
      <c r="C1532" s="128" t="s">
        <v>197</v>
      </c>
      <c r="D1532" s="129">
        <v>1553.92</v>
      </c>
      <c r="E1532" s="127" t="s">
        <v>186</v>
      </c>
    </row>
    <row r="1533" spans="1:5" ht="15" x14ac:dyDescent="0.25">
      <c r="A1533" s="126">
        <v>39734</v>
      </c>
      <c r="B1533" s="127" t="s">
        <v>184</v>
      </c>
      <c r="C1533" s="128" t="s">
        <v>185</v>
      </c>
      <c r="D1533" s="129">
        <v>19.72</v>
      </c>
      <c r="E1533" s="127" t="s">
        <v>189</v>
      </c>
    </row>
    <row r="1534" spans="1:5" ht="15" x14ac:dyDescent="0.25">
      <c r="A1534" s="126">
        <v>39734</v>
      </c>
      <c r="B1534" s="127" t="s">
        <v>184</v>
      </c>
      <c r="C1534" s="128" t="s">
        <v>185</v>
      </c>
      <c r="D1534" s="129">
        <v>11.21</v>
      </c>
      <c r="E1534" s="127" t="s">
        <v>189</v>
      </c>
    </row>
    <row r="1535" spans="1:5" ht="15" x14ac:dyDescent="0.25">
      <c r="A1535" s="126">
        <v>39734</v>
      </c>
      <c r="B1535" s="127" t="s">
        <v>192</v>
      </c>
      <c r="C1535" s="128" t="s">
        <v>193</v>
      </c>
      <c r="D1535" s="129">
        <v>27.08</v>
      </c>
      <c r="E1535" s="127" t="s">
        <v>186</v>
      </c>
    </row>
    <row r="1536" spans="1:5" ht="15" x14ac:dyDescent="0.25">
      <c r="A1536" s="126">
        <v>39734</v>
      </c>
      <c r="B1536" s="127" t="s">
        <v>192</v>
      </c>
      <c r="C1536" s="128" t="s">
        <v>193</v>
      </c>
      <c r="D1536" s="129">
        <v>0.86</v>
      </c>
      <c r="E1536" s="127" t="s">
        <v>189</v>
      </c>
    </row>
    <row r="1537" spans="1:5" ht="15" x14ac:dyDescent="0.25">
      <c r="A1537" s="126">
        <v>39734</v>
      </c>
      <c r="B1537" s="127" t="s">
        <v>194</v>
      </c>
      <c r="C1537" s="128" t="s">
        <v>195</v>
      </c>
      <c r="D1537" s="129">
        <v>548.39</v>
      </c>
      <c r="E1537" s="127" t="s">
        <v>189</v>
      </c>
    </row>
    <row r="1538" spans="1:5" ht="15" x14ac:dyDescent="0.25">
      <c r="A1538" s="126">
        <v>39734</v>
      </c>
      <c r="B1538" s="127" t="s">
        <v>194</v>
      </c>
      <c r="C1538" s="128" t="s">
        <v>195</v>
      </c>
      <c r="D1538" s="129">
        <v>624.04</v>
      </c>
      <c r="E1538" s="127" t="s">
        <v>189</v>
      </c>
    </row>
    <row r="1539" spans="1:5" ht="15" x14ac:dyDescent="0.25">
      <c r="A1539" s="126">
        <v>39734</v>
      </c>
      <c r="B1539" s="127" t="s">
        <v>194</v>
      </c>
      <c r="C1539" s="128" t="s">
        <v>195</v>
      </c>
      <c r="D1539" s="129">
        <v>230.53</v>
      </c>
      <c r="E1539" s="127" t="s">
        <v>189</v>
      </c>
    </row>
    <row r="1540" spans="1:5" ht="15" x14ac:dyDescent="0.25">
      <c r="A1540" s="126">
        <v>39734</v>
      </c>
      <c r="B1540" s="127" t="s">
        <v>247</v>
      </c>
      <c r="C1540" s="128" t="s">
        <v>248</v>
      </c>
      <c r="D1540" s="129">
        <v>5172.41</v>
      </c>
      <c r="E1540" s="127" t="s">
        <v>189</v>
      </c>
    </row>
    <row r="1541" spans="1:5" ht="15" x14ac:dyDescent="0.25">
      <c r="A1541" s="126">
        <v>39734</v>
      </c>
      <c r="B1541" s="127" t="s">
        <v>190</v>
      </c>
      <c r="C1541" s="128" t="s">
        <v>191</v>
      </c>
      <c r="D1541" s="129">
        <v>777.31</v>
      </c>
      <c r="E1541" s="127" t="s">
        <v>186</v>
      </c>
    </row>
    <row r="1542" spans="1:5" ht="15" x14ac:dyDescent="0.25">
      <c r="A1542" s="126">
        <v>39734</v>
      </c>
      <c r="B1542" s="127" t="s">
        <v>190</v>
      </c>
      <c r="C1542" s="128" t="s">
        <v>191</v>
      </c>
      <c r="D1542" s="129">
        <v>564.78</v>
      </c>
      <c r="E1542" s="127" t="s">
        <v>186</v>
      </c>
    </row>
    <row r="1543" spans="1:5" ht="15" x14ac:dyDescent="0.25">
      <c r="A1543" s="126">
        <v>39734</v>
      </c>
      <c r="B1543" s="127" t="s">
        <v>190</v>
      </c>
      <c r="C1543" s="128" t="s">
        <v>191</v>
      </c>
      <c r="D1543" s="129">
        <v>1545.68</v>
      </c>
      <c r="E1543" s="127" t="s">
        <v>189</v>
      </c>
    </row>
    <row r="1544" spans="1:5" ht="15" x14ac:dyDescent="0.25">
      <c r="A1544" s="126">
        <v>39734</v>
      </c>
      <c r="B1544" s="127" t="s">
        <v>196</v>
      </c>
      <c r="C1544" s="128" t="s">
        <v>197</v>
      </c>
      <c r="D1544" s="129">
        <v>2993.47</v>
      </c>
      <c r="E1544" s="127" t="s">
        <v>186</v>
      </c>
    </row>
    <row r="1545" spans="1:5" ht="15" x14ac:dyDescent="0.25">
      <c r="A1545" s="126">
        <v>39735</v>
      </c>
      <c r="B1545" s="127" t="s">
        <v>192</v>
      </c>
      <c r="C1545" s="128" t="s">
        <v>193</v>
      </c>
      <c r="D1545" s="129">
        <v>1.79</v>
      </c>
      <c r="E1545" s="127" t="s">
        <v>189</v>
      </c>
    </row>
    <row r="1546" spans="1:5" ht="15" x14ac:dyDescent="0.25">
      <c r="A1546" s="126">
        <v>39735</v>
      </c>
      <c r="B1546" s="127" t="s">
        <v>192</v>
      </c>
      <c r="C1546" s="128" t="s">
        <v>193</v>
      </c>
      <c r="D1546" s="129">
        <v>3.45</v>
      </c>
      <c r="E1546" s="127" t="s">
        <v>189</v>
      </c>
    </row>
    <row r="1547" spans="1:5" ht="15" x14ac:dyDescent="0.25">
      <c r="A1547" s="126">
        <v>39735</v>
      </c>
      <c r="B1547" s="127" t="s">
        <v>207</v>
      </c>
      <c r="C1547" s="128" t="s">
        <v>212</v>
      </c>
      <c r="D1547" s="129">
        <v>1.1000000000000001</v>
      </c>
      <c r="E1547" s="127" t="s">
        <v>189</v>
      </c>
    </row>
    <row r="1548" spans="1:5" ht="15" x14ac:dyDescent="0.25">
      <c r="A1548" s="126">
        <v>39735</v>
      </c>
      <c r="B1548" s="127" t="s">
        <v>207</v>
      </c>
      <c r="C1548" s="128" t="s">
        <v>212</v>
      </c>
      <c r="D1548" s="129">
        <v>13.79</v>
      </c>
      <c r="E1548" s="127" t="s">
        <v>189</v>
      </c>
    </row>
    <row r="1549" spans="1:5" ht="15" x14ac:dyDescent="0.25">
      <c r="A1549" s="126">
        <v>39735</v>
      </c>
      <c r="B1549" s="127" t="s">
        <v>194</v>
      </c>
      <c r="C1549" s="128" t="s">
        <v>195</v>
      </c>
      <c r="D1549" s="129">
        <v>219.54</v>
      </c>
      <c r="E1549" s="127" t="s">
        <v>189</v>
      </c>
    </row>
    <row r="1550" spans="1:5" ht="15" x14ac:dyDescent="0.25">
      <c r="A1550" s="126">
        <v>39735</v>
      </c>
      <c r="B1550" s="127" t="s">
        <v>194</v>
      </c>
      <c r="C1550" s="128" t="s">
        <v>195</v>
      </c>
      <c r="D1550" s="129">
        <v>575.79999999999995</v>
      </c>
      <c r="E1550" s="127" t="s">
        <v>189</v>
      </c>
    </row>
    <row r="1551" spans="1:5" ht="15" x14ac:dyDescent="0.25">
      <c r="A1551" s="126">
        <v>39735</v>
      </c>
      <c r="B1551" s="127" t="s">
        <v>194</v>
      </c>
      <c r="C1551" s="128" t="s">
        <v>195</v>
      </c>
      <c r="D1551" s="129">
        <v>645.92999999999995</v>
      </c>
      <c r="E1551" s="127" t="s">
        <v>189</v>
      </c>
    </row>
    <row r="1552" spans="1:5" ht="15" x14ac:dyDescent="0.25">
      <c r="A1552" s="126">
        <v>39735</v>
      </c>
      <c r="B1552" s="127" t="s">
        <v>194</v>
      </c>
      <c r="C1552" s="128" t="s">
        <v>195</v>
      </c>
      <c r="D1552" s="129">
        <v>1281.6300000000001</v>
      </c>
      <c r="E1552" s="127" t="s">
        <v>189</v>
      </c>
    </row>
    <row r="1553" spans="1:5" ht="15" x14ac:dyDescent="0.25">
      <c r="A1553" s="126">
        <v>39735</v>
      </c>
      <c r="B1553" s="127" t="s">
        <v>194</v>
      </c>
      <c r="C1553" s="128" t="s">
        <v>195</v>
      </c>
      <c r="D1553" s="129">
        <v>981.61</v>
      </c>
      <c r="E1553" s="127" t="s">
        <v>189</v>
      </c>
    </row>
    <row r="1554" spans="1:5" ht="15" x14ac:dyDescent="0.25">
      <c r="A1554" s="126">
        <v>39735</v>
      </c>
      <c r="B1554" s="127" t="s">
        <v>187</v>
      </c>
      <c r="C1554" s="128" t="s">
        <v>188</v>
      </c>
      <c r="D1554" s="129">
        <v>27.28</v>
      </c>
      <c r="E1554" s="127" t="s">
        <v>189</v>
      </c>
    </row>
    <row r="1555" spans="1:5" ht="15" x14ac:dyDescent="0.25">
      <c r="A1555" s="126">
        <v>39735</v>
      </c>
      <c r="B1555" s="127" t="s">
        <v>190</v>
      </c>
      <c r="C1555" s="128" t="s">
        <v>191</v>
      </c>
      <c r="D1555" s="129">
        <v>65.66</v>
      </c>
      <c r="E1555" s="127" t="s">
        <v>189</v>
      </c>
    </row>
    <row r="1556" spans="1:5" ht="15" x14ac:dyDescent="0.25">
      <c r="A1556" s="126">
        <v>39735</v>
      </c>
      <c r="B1556" s="127" t="s">
        <v>190</v>
      </c>
      <c r="C1556" s="128" t="s">
        <v>191</v>
      </c>
      <c r="D1556" s="129">
        <v>3614.04</v>
      </c>
      <c r="E1556" s="127" t="s">
        <v>189</v>
      </c>
    </row>
    <row r="1557" spans="1:5" ht="15" x14ac:dyDescent="0.25">
      <c r="A1557" s="126">
        <v>39738</v>
      </c>
      <c r="B1557" s="127" t="s">
        <v>192</v>
      </c>
      <c r="C1557" s="128" t="s">
        <v>193</v>
      </c>
      <c r="D1557" s="129">
        <v>29.87</v>
      </c>
      <c r="E1557" s="127" t="s">
        <v>186</v>
      </c>
    </row>
    <row r="1558" spans="1:5" ht="15" x14ac:dyDescent="0.25">
      <c r="A1558" s="126">
        <v>39738</v>
      </c>
      <c r="B1558" s="127" t="s">
        <v>194</v>
      </c>
      <c r="C1558" s="128" t="s">
        <v>195</v>
      </c>
      <c r="D1558" s="129">
        <v>796.71</v>
      </c>
      <c r="E1558" s="127" t="s">
        <v>189</v>
      </c>
    </row>
    <row r="1559" spans="1:5" ht="15" x14ac:dyDescent="0.25">
      <c r="A1559" s="126">
        <v>39738</v>
      </c>
      <c r="B1559" s="127" t="s">
        <v>194</v>
      </c>
      <c r="C1559" s="128" t="s">
        <v>195</v>
      </c>
      <c r="D1559" s="129">
        <v>148.49</v>
      </c>
      <c r="E1559" s="127" t="s">
        <v>189</v>
      </c>
    </row>
    <row r="1560" spans="1:5" ht="15" x14ac:dyDescent="0.25">
      <c r="A1560" s="126">
        <v>39738</v>
      </c>
      <c r="B1560" s="127" t="s">
        <v>194</v>
      </c>
      <c r="C1560" s="128" t="s">
        <v>195</v>
      </c>
      <c r="D1560" s="129">
        <v>116.55</v>
      </c>
      <c r="E1560" s="127" t="s">
        <v>189</v>
      </c>
    </row>
    <row r="1561" spans="1:5" ht="15" x14ac:dyDescent="0.25">
      <c r="A1561" s="126">
        <v>39738</v>
      </c>
      <c r="B1561" s="127" t="s">
        <v>194</v>
      </c>
      <c r="C1561" s="128" t="s">
        <v>195</v>
      </c>
      <c r="D1561" s="129">
        <v>541.69000000000005</v>
      </c>
      <c r="E1561" s="127" t="s">
        <v>189</v>
      </c>
    </row>
    <row r="1562" spans="1:5" ht="15" x14ac:dyDescent="0.25">
      <c r="A1562" s="126">
        <v>39738</v>
      </c>
      <c r="B1562" s="127" t="s">
        <v>194</v>
      </c>
      <c r="C1562" s="128" t="s">
        <v>195</v>
      </c>
      <c r="D1562" s="129">
        <v>631.78</v>
      </c>
      <c r="E1562" s="127" t="s">
        <v>189</v>
      </c>
    </row>
    <row r="1563" spans="1:5" ht="15" x14ac:dyDescent="0.25">
      <c r="A1563" s="126">
        <v>39738</v>
      </c>
      <c r="B1563" s="127" t="s">
        <v>194</v>
      </c>
      <c r="C1563" s="128" t="s">
        <v>195</v>
      </c>
      <c r="D1563" s="129">
        <v>1744.27</v>
      </c>
      <c r="E1563" s="127" t="s">
        <v>189</v>
      </c>
    </row>
    <row r="1564" spans="1:5" ht="15" x14ac:dyDescent="0.25">
      <c r="A1564" s="126">
        <v>39738</v>
      </c>
      <c r="B1564" s="127" t="s">
        <v>194</v>
      </c>
      <c r="C1564" s="128" t="s">
        <v>195</v>
      </c>
      <c r="D1564" s="129">
        <v>175.86</v>
      </c>
      <c r="E1564" s="127" t="s">
        <v>189</v>
      </c>
    </row>
    <row r="1565" spans="1:5" ht="15" x14ac:dyDescent="0.25">
      <c r="A1565" s="126">
        <v>39738</v>
      </c>
      <c r="B1565" s="127" t="s">
        <v>194</v>
      </c>
      <c r="C1565" s="128" t="s">
        <v>195</v>
      </c>
      <c r="D1565" s="129">
        <v>54.26</v>
      </c>
      <c r="E1565" s="127" t="s">
        <v>189</v>
      </c>
    </row>
    <row r="1566" spans="1:5" ht="15" x14ac:dyDescent="0.25">
      <c r="A1566" s="126">
        <v>39738</v>
      </c>
      <c r="B1566" s="127" t="s">
        <v>190</v>
      </c>
      <c r="C1566" s="128" t="s">
        <v>191</v>
      </c>
      <c r="D1566" s="129">
        <v>564.79</v>
      </c>
      <c r="E1566" s="127" t="s">
        <v>186</v>
      </c>
    </row>
    <row r="1567" spans="1:5" ht="15" x14ac:dyDescent="0.25">
      <c r="A1567" s="126">
        <v>39738</v>
      </c>
      <c r="B1567" s="127" t="s">
        <v>190</v>
      </c>
      <c r="C1567" s="128" t="s">
        <v>191</v>
      </c>
      <c r="D1567" s="129">
        <v>1820.53</v>
      </c>
      <c r="E1567" s="127" t="s">
        <v>186</v>
      </c>
    </row>
    <row r="1568" spans="1:5" ht="15" x14ac:dyDescent="0.25">
      <c r="A1568" s="126">
        <v>39739</v>
      </c>
      <c r="B1568" s="127" t="s">
        <v>184</v>
      </c>
      <c r="C1568" s="128" t="s">
        <v>185</v>
      </c>
      <c r="D1568" s="129">
        <v>5177.91</v>
      </c>
      <c r="E1568" s="127" t="s">
        <v>186</v>
      </c>
    </row>
    <row r="1569" spans="1:5" ht="15" x14ac:dyDescent="0.25">
      <c r="A1569" s="126">
        <v>39739</v>
      </c>
      <c r="B1569" s="127" t="s">
        <v>194</v>
      </c>
      <c r="C1569" s="128" t="s">
        <v>195</v>
      </c>
      <c r="D1569" s="129">
        <v>1503.82</v>
      </c>
      <c r="E1569" s="127" t="s">
        <v>189</v>
      </c>
    </row>
    <row r="1570" spans="1:5" ht="15" x14ac:dyDescent="0.25">
      <c r="A1570" s="126">
        <v>39739</v>
      </c>
      <c r="B1570" s="127" t="s">
        <v>194</v>
      </c>
      <c r="C1570" s="128" t="s">
        <v>195</v>
      </c>
      <c r="D1570" s="129">
        <v>329.93</v>
      </c>
      <c r="E1570" s="127" t="s">
        <v>189</v>
      </c>
    </row>
    <row r="1571" spans="1:5" ht="15" x14ac:dyDescent="0.25">
      <c r="A1571" s="126">
        <v>39739</v>
      </c>
      <c r="B1571" s="127" t="s">
        <v>194</v>
      </c>
      <c r="C1571" s="128" t="s">
        <v>195</v>
      </c>
      <c r="D1571" s="129">
        <v>420.58</v>
      </c>
      <c r="E1571" s="127" t="s">
        <v>189</v>
      </c>
    </row>
    <row r="1572" spans="1:5" ht="15" x14ac:dyDescent="0.25">
      <c r="A1572" s="126">
        <v>39739</v>
      </c>
      <c r="B1572" s="127" t="s">
        <v>204</v>
      </c>
      <c r="C1572" s="128" t="s">
        <v>233</v>
      </c>
      <c r="D1572" s="129">
        <v>62.38</v>
      </c>
      <c r="E1572" s="127" t="s">
        <v>189</v>
      </c>
    </row>
    <row r="1573" spans="1:5" ht="15" x14ac:dyDescent="0.25">
      <c r="A1573" s="126">
        <v>39740</v>
      </c>
      <c r="B1573" s="127" t="s">
        <v>184</v>
      </c>
      <c r="C1573" s="128" t="s">
        <v>185</v>
      </c>
      <c r="D1573" s="129">
        <v>4929.7700000000004</v>
      </c>
      <c r="E1573" s="127" t="s">
        <v>186</v>
      </c>
    </row>
    <row r="1574" spans="1:5" ht="15" x14ac:dyDescent="0.25">
      <c r="A1574" s="126">
        <v>39740</v>
      </c>
      <c r="B1574" s="127" t="s">
        <v>194</v>
      </c>
      <c r="C1574" s="128" t="s">
        <v>195</v>
      </c>
      <c r="D1574" s="129">
        <v>546.74</v>
      </c>
      <c r="E1574" s="127" t="s">
        <v>189</v>
      </c>
    </row>
    <row r="1575" spans="1:5" ht="15" x14ac:dyDescent="0.25">
      <c r="A1575" s="126">
        <v>39740</v>
      </c>
      <c r="B1575" s="127" t="s">
        <v>194</v>
      </c>
      <c r="C1575" s="128" t="s">
        <v>195</v>
      </c>
      <c r="D1575" s="129">
        <v>79.94</v>
      </c>
      <c r="E1575" s="127" t="s">
        <v>189</v>
      </c>
    </row>
    <row r="1576" spans="1:5" ht="15" x14ac:dyDescent="0.25">
      <c r="A1576" s="126">
        <v>39740</v>
      </c>
      <c r="B1576" s="127" t="s">
        <v>194</v>
      </c>
      <c r="C1576" s="128" t="s">
        <v>195</v>
      </c>
      <c r="D1576" s="129">
        <v>4934.8900000000003</v>
      </c>
      <c r="E1576" s="127" t="s">
        <v>189</v>
      </c>
    </row>
    <row r="1577" spans="1:5" ht="15" x14ac:dyDescent="0.25">
      <c r="A1577" s="126">
        <v>39740</v>
      </c>
      <c r="B1577" s="127" t="s">
        <v>194</v>
      </c>
      <c r="C1577" s="128" t="s">
        <v>195</v>
      </c>
      <c r="D1577" s="129">
        <v>108.73</v>
      </c>
      <c r="E1577" s="127" t="s">
        <v>189</v>
      </c>
    </row>
    <row r="1578" spans="1:5" ht="15" x14ac:dyDescent="0.25">
      <c r="A1578" s="126">
        <v>39740</v>
      </c>
      <c r="B1578" s="127" t="s">
        <v>187</v>
      </c>
      <c r="C1578" s="128" t="s">
        <v>188</v>
      </c>
      <c r="D1578" s="129">
        <v>70.83</v>
      </c>
      <c r="E1578" s="127" t="s">
        <v>189</v>
      </c>
    </row>
    <row r="1579" spans="1:5" ht="15" x14ac:dyDescent="0.25">
      <c r="A1579" s="126">
        <v>39740</v>
      </c>
      <c r="B1579" s="127" t="s">
        <v>190</v>
      </c>
      <c r="C1579" s="128" t="s">
        <v>191</v>
      </c>
      <c r="D1579" s="129">
        <v>359.77</v>
      </c>
      <c r="E1579" s="127" t="s">
        <v>186</v>
      </c>
    </row>
    <row r="1580" spans="1:5" ht="15" x14ac:dyDescent="0.25">
      <c r="A1580" s="126">
        <v>39740</v>
      </c>
      <c r="B1580" s="127" t="s">
        <v>190</v>
      </c>
      <c r="C1580" s="128" t="s">
        <v>191</v>
      </c>
      <c r="D1580" s="129">
        <v>3333.46</v>
      </c>
      <c r="E1580" s="127" t="s">
        <v>189</v>
      </c>
    </row>
    <row r="1581" spans="1:5" ht="15" x14ac:dyDescent="0.25">
      <c r="A1581" s="126">
        <v>39740</v>
      </c>
      <c r="B1581" s="127" t="s">
        <v>190</v>
      </c>
      <c r="C1581" s="128" t="s">
        <v>191</v>
      </c>
      <c r="D1581" s="129">
        <v>4426.38</v>
      </c>
      <c r="E1581" s="127" t="s">
        <v>189</v>
      </c>
    </row>
    <row r="1582" spans="1:5" ht="15" x14ac:dyDescent="0.25">
      <c r="A1582" s="126">
        <v>39740</v>
      </c>
      <c r="B1582" s="127" t="s">
        <v>196</v>
      </c>
      <c r="C1582" s="128" t="s">
        <v>197</v>
      </c>
      <c r="D1582" s="129">
        <v>3333.46</v>
      </c>
      <c r="E1582" s="127" t="s">
        <v>186</v>
      </c>
    </row>
    <row r="1583" spans="1:5" ht="15" x14ac:dyDescent="0.25">
      <c r="A1583" s="126">
        <v>39740</v>
      </c>
      <c r="B1583" s="127" t="s">
        <v>196</v>
      </c>
      <c r="C1583" s="128" t="s">
        <v>197</v>
      </c>
      <c r="D1583" s="129">
        <v>4426.38</v>
      </c>
      <c r="E1583" s="127" t="s">
        <v>186</v>
      </c>
    </row>
    <row r="1584" spans="1:5" ht="15" x14ac:dyDescent="0.25">
      <c r="A1584" s="126">
        <v>39741</v>
      </c>
      <c r="B1584" s="127" t="s">
        <v>184</v>
      </c>
      <c r="C1584" s="128" t="s">
        <v>185</v>
      </c>
      <c r="D1584" s="129">
        <v>8.5500000000000007</v>
      </c>
      <c r="E1584" s="127" t="s">
        <v>189</v>
      </c>
    </row>
    <row r="1585" spans="1:5" ht="15" x14ac:dyDescent="0.25">
      <c r="A1585" s="126">
        <v>39741</v>
      </c>
      <c r="B1585" s="127" t="s">
        <v>207</v>
      </c>
      <c r="C1585" s="128" t="s">
        <v>212</v>
      </c>
      <c r="D1585" s="129">
        <v>1.1000000000000001</v>
      </c>
      <c r="E1585" s="127" t="s">
        <v>189</v>
      </c>
    </row>
    <row r="1586" spans="1:5" ht="15" x14ac:dyDescent="0.25">
      <c r="A1586" s="126">
        <v>39741</v>
      </c>
      <c r="B1586" s="127" t="s">
        <v>194</v>
      </c>
      <c r="C1586" s="128" t="s">
        <v>195</v>
      </c>
      <c r="D1586" s="129">
        <v>207.59</v>
      </c>
      <c r="E1586" s="127" t="s">
        <v>189</v>
      </c>
    </row>
    <row r="1587" spans="1:5" ht="15" x14ac:dyDescent="0.25">
      <c r="A1587" s="126">
        <v>39741</v>
      </c>
      <c r="B1587" s="127" t="s">
        <v>190</v>
      </c>
      <c r="C1587" s="128" t="s">
        <v>191</v>
      </c>
      <c r="D1587" s="129">
        <v>1820.53</v>
      </c>
      <c r="E1587" s="127" t="s">
        <v>186</v>
      </c>
    </row>
    <row r="1588" spans="1:5" ht="15" x14ac:dyDescent="0.25">
      <c r="A1588" s="126">
        <v>39741</v>
      </c>
      <c r="B1588" s="127" t="s">
        <v>190</v>
      </c>
      <c r="C1588" s="128" t="s">
        <v>191</v>
      </c>
      <c r="D1588" s="129">
        <v>3272.18</v>
      </c>
      <c r="E1588" s="127" t="s">
        <v>189</v>
      </c>
    </row>
    <row r="1589" spans="1:5" ht="15" x14ac:dyDescent="0.25">
      <c r="A1589" s="126">
        <v>39741</v>
      </c>
      <c r="B1589" s="127" t="s">
        <v>196</v>
      </c>
      <c r="C1589" s="128" t="s">
        <v>197</v>
      </c>
      <c r="D1589" s="129">
        <v>6085.92</v>
      </c>
      <c r="E1589" s="127" t="s">
        <v>186</v>
      </c>
    </row>
    <row r="1590" spans="1:5" ht="15" x14ac:dyDescent="0.25">
      <c r="A1590" s="126">
        <v>39741</v>
      </c>
      <c r="B1590" s="127" t="s">
        <v>196</v>
      </c>
      <c r="C1590" s="128" t="s">
        <v>197</v>
      </c>
      <c r="D1590" s="129">
        <v>12473.58</v>
      </c>
      <c r="E1590" s="127" t="s">
        <v>186</v>
      </c>
    </row>
    <row r="1591" spans="1:5" ht="15" x14ac:dyDescent="0.25">
      <c r="A1591" s="126">
        <v>39742</v>
      </c>
      <c r="B1591" s="127" t="s">
        <v>184</v>
      </c>
      <c r="C1591" s="128" t="s">
        <v>185</v>
      </c>
      <c r="D1591" s="129">
        <v>2801.68</v>
      </c>
      <c r="E1591" s="127" t="s">
        <v>186</v>
      </c>
    </row>
    <row r="1592" spans="1:5" ht="15" x14ac:dyDescent="0.25">
      <c r="A1592" s="126">
        <v>39742</v>
      </c>
      <c r="B1592" s="127" t="s">
        <v>184</v>
      </c>
      <c r="C1592" s="128" t="s">
        <v>185</v>
      </c>
      <c r="D1592" s="129">
        <v>79.959999999999994</v>
      </c>
      <c r="E1592" s="127" t="s">
        <v>189</v>
      </c>
    </row>
    <row r="1593" spans="1:5" ht="15" x14ac:dyDescent="0.25">
      <c r="A1593" s="126">
        <v>39742</v>
      </c>
      <c r="B1593" s="127" t="s">
        <v>192</v>
      </c>
      <c r="C1593" s="128" t="s">
        <v>193</v>
      </c>
      <c r="D1593" s="129">
        <v>68.36</v>
      </c>
      <c r="E1593" s="127" t="s">
        <v>186</v>
      </c>
    </row>
    <row r="1594" spans="1:5" ht="15" x14ac:dyDescent="0.25">
      <c r="A1594" s="126">
        <v>39742</v>
      </c>
      <c r="B1594" s="127" t="s">
        <v>194</v>
      </c>
      <c r="C1594" s="128" t="s">
        <v>195</v>
      </c>
      <c r="D1594" s="129">
        <v>360.62</v>
      </c>
      <c r="E1594" s="127" t="s">
        <v>189</v>
      </c>
    </row>
    <row r="1595" spans="1:5" ht="15" x14ac:dyDescent="0.25">
      <c r="A1595" s="126">
        <v>39742</v>
      </c>
      <c r="B1595" s="127" t="s">
        <v>194</v>
      </c>
      <c r="C1595" s="128" t="s">
        <v>195</v>
      </c>
      <c r="D1595" s="129">
        <v>114.49</v>
      </c>
      <c r="E1595" s="127" t="s">
        <v>189</v>
      </c>
    </row>
    <row r="1596" spans="1:5" ht="15" x14ac:dyDescent="0.25">
      <c r="A1596" s="126">
        <v>39742</v>
      </c>
      <c r="B1596" s="127" t="s">
        <v>194</v>
      </c>
      <c r="C1596" s="128" t="s">
        <v>195</v>
      </c>
      <c r="D1596" s="129">
        <v>227.18</v>
      </c>
      <c r="E1596" s="127" t="s">
        <v>189</v>
      </c>
    </row>
    <row r="1597" spans="1:5" ht="15" x14ac:dyDescent="0.25">
      <c r="A1597" s="126">
        <v>39742</v>
      </c>
      <c r="B1597" s="127" t="s">
        <v>194</v>
      </c>
      <c r="C1597" s="128" t="s">
        <v>195</v>
      </c>
      <c r="D1597" s="129">
        <v>230.58</v>
      </c>
      <c r="E1597" s="127" t="s">
        <v>189</v>
      </c>
    </row>
    <row r="1598" spans="1:5" ht="15" x14ac:dyDescent="0.25">
      <c r="A1598" s="126">
        <v>39742</v>
      </c>
      <c r="B1598" s="127" t="s">
        <v>194</v>
      </c>
      <c r="C1598" s="128" t="s">
        <v>195</v>
      </c>
      <c r="D1598" s="129">
        <v>372.9</v>
      </c>
      <c r="E1598" s="127" t="s">
        <v>189</v>
      </c>
    </row>
    <row r="1599" spans="1:5" ht="15" x14ac:dyDescent="0.25">
      <c r="A1599" s="126">
        <v>39742</v>
      </c>
      <c r="B1599" s="127" t="s">
        <v>194</v>
      </c>
      <c r="C1599" s="128" t="s">
        <v>195</v>
      </c>
      <c r="D1599" s="129">
        <v>618.91999999999996</v>
      </c>
      <c r="E1599" s="127" t="s">
        <v>189</v>
      </c>
    </row>
    <row r="1600" spans="1:5" ht="15" x14ac:dyDescent="0.25">
      <c r="A1600" s="126">
        <v>39742</v>
      </c>
      <c r="B1600" s="127" t="s">
        <v>194</v>
      </c>
      <c r="C1600" s="128" t="s">
        <v>195</v>
      </c>
      <c r="D1600" s="129">
        <v>188.77</v>
      </c>
      <c r="E1600" s="127" t="s">
        <v>189</v>
      </c>
    </row>
    <row r="1601" spans="1:5" ht="15" x14ac:dyDescent="0.25">
      <c r="A1601" s="126">
        <v>39745</v>
      </c>
      <c r="B1601" s="127" t="s">
        <v>184</v>
      </c>
      <c r="C1601" s="128" t="s">
        <v>185</v>
      </c>
      <c r="D1601" s="129">
        <v>36.340000000000003</v>
      </c>
      <c r="E1601" s="127" t="s">
        <v>189</v>
      </c>
    </row>
    <row r="1602" spans="1:5" ht="15" x14ac:dyDescent="0.25">
      <c r="A1602" s="126">
        <v>39745</v>
      </c>
      <c r="B1602" s="127" t="s">
        <v>194</v>
      </c>
      <c r="C1602" s="128" t="s">
        <v>195</v>
      </c>
      <c r="D1602" s="129">
        <v>127.45</v>
      </c>
      <c r="E1602" s="127" t="s">
        <v>189</v>
      </c>
    </row>
    <row r="1603" spans="1:5" ht="15" x14ac:dyDescent="0.25">
      <c r="A1603" s="126">
        <v>39745</v>
      </c>
      <c r="B1603" s="127" t="s">
        <v>194</v>
      </c>
      <c r="C1603" s="128" t="s">
        <v>195</v>
      </c>
      <c r="D1603" s="129">
        <v>232.88</v>
      </c>
      <c r="E1603" s="127" t="s">
        <v>189</v>
      </c>
    </row>
    <row r="1604" spans="1:5" ht="15" x14ac:dyDescent="0.25">
      <c r="A1604" s="126">
        <v>39745</v>
      </c>
      <c r="B1604" s="127" t="s">
        <v>194</v>
      </c>
      <c r="C1604" s="128" t="s">
        <v>195</v>
      </c>
      <c r="D1604" s="129">
        <v>591.73</v>
      </c>
      <c r="E1604" s="127" t="s">
        <v>189</v>
      </c>
    </row>
    <row r="1605" spans="1:5" ht="15" x14ac:dyDescent="0.25">
      <c r="A1605" s="126">
        <v>39745</v>
      </c>
      <c r="B1605" s="127" t="s">
        <v>194</v>
      </c>
      <c r="C1605" s="128" t="s">
        <v>195</v>
      </c>
      <c r="D1605" s="129">
        <v>36.119999999999997</v>
      </c>
      <c r="E1605" s="127" t="s">
        <v>189</v>
      </c>
    </row>
    <row r="1606" spans="1:5" ht="15" x14ac:dyDescent="0.25">
      <c r="A1606" s="126">
        <v>39745</v>
      </c>
      <c r="B1606" s="127" t="s">
        <v>187</v>
      </c>
      <c r="C1606" s="128" t="s">
        <v>188</v>
      </c>
      <c r="D1606" s="129">
        <v>119.59</v>
      </c>
      <c r="E1606" s="127" t="s">
        <v>189</v>
      </c>
    </row>
    <row r="1607" spans="1:5" ht="15" x14ac:dyDescent="0.25">
      <c r="A1607" s="126">
        <v>39745</v>
      </c>
      <c r="B1607" s="127" t="s">
        <v>190</v>
      </c>
      <c r="C1607" s="128" t="s">
        <v>191</v>
      </c>
      <c r="D1607" s="129">
        <v>1162.67</v>
      </c>
      <c r="E1607" s="127" t="s">
        <v>186</v>
      </c>
    </row>
    <row r="1608" spans="1:5" ht="15" x14ac:dyDescent="0.25">
      <c r="A1608" s="126">
        <v>39745</v>
      </c>
      <c r="B1608" s="127" t="s">
        <v>190</v>
      </c>
      <c r="C1608" s="128" t="s">
        <v>191</v>
      </c>
      <c r="D1608" s="129">
        <v>813.19</v>
      </c>
      <c r="E1608" s="127" t="s">
        <v>186</v>
      </c>
    </row>
    <row r="1609" spans="1:5" ht="15" x14ac:dyDescent="0.25">
      <c r="A1609" s="126">
        <v>39745</v>
      </c>
      <c r="B1609" s="127" t="s">
        <v>190</v>
      </c>
      <c r="C1609" s="128" t="s">
        <v>191</v>
      </c>
      <c r="D1609" s="129">
        <v>119.48</v>
      </c>
      <c r="E1609" s="127" t="s">
        <v>186</v>
      </c>
    </row>
    <row r="1610" spans="1:5" ht="15" x14ac:dyDescent="0.25">
      <c r="A1610" s="126">
        <v>39745</v>
      </c>
      <c r="B1610" s="127" t="s">
        <v>190</v>
      </c>
      <c r="C1610" s="128" t="s">
        <v>191</v>
      </c>
      <c r="D1610" s="129">
        <v>1168.22</v>
      </c>
      <c r="E1610" s="127" t="s">
        <v>189</v>
      </c>
    </row>
    <row r="1611" spans="1:5" ht="15" x14ac:dyDescent="0.25">
      <c r="A1611" s="126">
        <v>39746</v>
      </c>
      <c r="B1611" s="127" t="s">
        <v>184</v>
      </c>
      <c r="C1611" s="128" t="s">
        <v>185</v>
      </c>
      <c r="D1611" s="129">
        <v>4823.09</v>
      </c>
      <c r="E1611" s="127" t="s">
        <v>186</v>
      </c>
    </row>
    <row r="1612" spans="1:5" ht="15" x14ac:dyDescent="0.25">
      <c r="A1612" s="126">
        <v>39746</v>
      </c>
      <c r="B1612" s="127" t="s">
        <v>192</v>
      </c>
      <c r="C1612" s="128" t="s">
        <v>193</v>
      </c>
      <c r="D1612" s="129">
        <v>25.85</v>
      </c>
      <c r="E1612" s="127" t="s">
        <v>186</v>
      </c>
    </row>
    <row r="1613" spans="1:5" ht="15" x14ac:dyDescent="0.25">
      <c r="A1613" s="126">
        <v>39746</v>
      </c>
      <c r="B1613" s="127" t="s">
        <v>194</v>
      </c>
      <c r="C1613" s="128" t="s">
        <v>195</v>
      </c>
      <c r="D1613" s="129">
        <v>173.94</v>
      </c>
      <c r="E1613" s="127" t="s">
        <v>189</v>
      </c>
    </row>
    <row r="1614" spans="1:5" ht="15" x14ac:dyDescent="0.25">
      <c r="A1614" s="126">
        <v>39746</v>
      </c>
      <c r="B1614" s="127" t="s">
        <v>194</v>
      </c>
      <c r="C1614" s="128" t="s">
        <v>195</v>
      </c>
      <c r="D1614" s="129">
        <v>254.17</v>
      </c>
      <c r="E1614" s="127" t="s">
        <v>189</v>
      </c>
    </row>
    <row r="1615" spans="1:5" ht="15" x14ac:dyDescent="0.25">
      <c r="A1615" s="126">
        <v>39746</v>
      </c>
      <c r="B1615" s="127" t="s">
        <v>194</v>
      </c>
      <c r="C1615" s="128" t="s">
        <v>195</v>
      </c>
      <c r="D1615" s="129">
        <v>281.33</v>
      </c>
      <c r="E1615" s="127" t="s">
        <v>189</v>
      </c>
    </row>
    <row r="1616" spans="1:5" ht="15" x14ac:dyDescent="0.25">
      <c r="A1616" s="126">
        <v>39746</v>
      </c>
      <c r="B1616" s="127" t="s">
        <v>194</v>
      </c>
      <c r="C1616" s="128" t="s">
        <v>195</v>
      </c>
      <c r="D1616" s="129">
        <v>74.02</v>
      </c>
      <c r="E1616" s="127" t="s">
        <v>189</v>
      </c>
    </row>
    <row r="1617" spans="1:5" ht="15" x14ac:dyDescent="0.25">
      <c r="A1617" s="126">
        <v>39746</v>
      </c>
      <c r="B1617" s="127" t="s">
        <v>194</v>
      </c>
      <c r="C1617" s="128" t="s">
        <v>195</v>
      </c>
      <c r="D1617" s="129">
        <v>159.66999999999999</v>
      </c>
      <c r="E1617" s="127" t="s">
        <v>189</v>
      </c>
    </row>
    <row r="1618" spans="1:5" ht="15" x14ac:dyDescent="0.25">
      <c r="A1618" s="126">
        <v>39746</v>
      </c>
      <c r="B1618" s="127" t="s">
        <v>194</v>
      </c>
      <c r="C1618" s="128" t="s">
        <v>195</v>
      </c>
      <c r="D1618" s="129">
        <v>301.86</v>
      </c>
      <c r="E1618" s="127" t="s">
        <v>189</v>
      </c>
    </row>
    <row r="1619" spans="1:5" ht="15" x14ac:dyDescent="0.25">
      <c r="A1619" s="126">
        <v>39746</v>
      </c>
      <c r="B1619" s="127" t="s">
        <v>194</v>
      </c>
      <c r="C1619" s="128" t="s">
        <v>195</v>
      </c>
      <c r="D1619" s="129">
        <v>99.77</v>
      </c>
      <c r="E1619" s="127" t="s">
        <v>189</v>
      </c>
    </row>
    <row r="1620" spans="1:5" ht="15" x14ac:dyDescent="0.25">
      <c r="A1620" s="126">
        <v>39746</v>
      </c>
      <c r="B1620" s="127" t="s">
        <v>190</v>
      </c>
      <c r="C1620" s="128" t="s">
        <v>191</v>
      </c>
      <c r="D1620" s="129">
        <v>359.77</v>
      </c>
      <c r="E1620" s="127" t="s">
        <v>186</v>
      </c>
    </row>
    <row r="1621" spans="1:5" ht="15" x14ac:dyDescent="0.25">
      <c r="A1621" s="126">
        <v>39746</v>
      </c>
      <c r="B1621" s="127" t="s">
        <v>190</v>
      </c>
      <c r="C1621" s="128" t="s">
        <v>191</v>
      </c>
      <c r="D1621" s="129">
        <v>178.19</v>
      </c>
      <c r="E1621" s="127" t="s">
        <v>186</v>
      </c>
    </row>
    <row r="1622" spans="1:5" ht="15" x14ac:dyDescent="0.25">
      <c r="A1622" s="126">
        <v>39747</v>
      </c>
      <c r="B1622" s="127" t="s">
        <v>184</v>
      </c>
      <c r="C1622" s="128" t="s">
        <v>185</v>
      </c>
      <c r="D1622" s="129">
        <v>967.24</v>
      </c>
      <c r="E1622" s="127" t="s">
        <v>189</v>
      </c>
    </row>
    <row r="1623" spans="1:5" ht="15" x14ac:dyDescent="0.25">
      <c r="A1623" s="126">
        <v>39747</v>
      </c>
      <c r="B1623" s="127" t="s">
        <v>192</v>
      </c>
      <c r="C1623" s="128" t="s">
        <v>193</v>
      </c>
      <c r="D1623" s="129">
        <v>468.28</v>
      </c>
      <c r="E1623" s="127" t="s">
        <v>189</v>
      </c>
    </row>
    <row r="1624" spans="1:5" ht="15" x14ac:dyDescent="0.25">
      <c r="A1624" s="126">
        <v>39747</v>
      </c>
      <c r="B1624" s="127" t="s">
        <v>192</v>
      </c>
      <c r="C1624" s="128" t="s">
        <v>193</v>
      </c>
      <c r="D1624" s="129">
        <v>558.16999999999996</v>
      </c>
      <c r="E1624" s="127" t="s">
        <v>186</v>
      </c>
    </row>
    <row r="1625" spans="1:5" ht="15" x14ac:dyDescent="0.25">
      <c r="A1625" s="126">
        <v>39747</v>
      </c>
      <c r="B1625" s="127" t="s">
        <v>192</v>
      </c>
      <c r="C1625" s="128" t="s">
        <v>193</v>
      </c>
      <c r="D1625" s="129">
        <v>1.55</v>
      </c>
      <c r="E1625" s="127" t="s">
        <v>189</v>
      </c>
    </row>
    <row r="1626" spans="1:5" ht="15" x14ac:dyDescent="0.25">
      <c r="A1626" s="126">
        <v>39747</v>
      </c>
      <c r="B1626" s="127" t="s">
        <v>207</v>
      </c>
      <c r="C1626" s="128" t="s">
        <v>212</v>
      </c>
      <c r="D1626" s="129">
        <v>62.07</v>
      </c>
      <c r="E1626" s="127" t="s">
        <v>186</v>
      </c>
    </row>
    <row r="1627" spans="1:5" ht="15" x14ac:dyDescent="0.25">
      <c r="A1627" s="126">
        <v>39747</v>
      </c>
      <c r="B1627" s="127" t="s">
        <v>194</v>
      </c>
      <c r="C1627" s="128" t="s">
        <v>195</v>
      </c>
      <c r="D1627" s="129">
        <v>319.31</v>
      </c>
      <c r="E1627" s="127" t="s">
        <v>189</v>
      </c>
    </row>
    <row r="1628" spans="1:5" ht="15" x14ac:dyDescent="0.25">
      <c r="A1628" s="126">
        <v>39747</v>
      </c>
      <c r="B1628" s="127" t="s">
        <v>194</v>
      </c>
      <c r="C1628" s="128" t="s">
        <v>195</v>
      </c>
      <c r="D1628" s="129">
        <v>1630.94</v>
      </c>
      <c r="E1628" s="127" t="s">
        <v>189</v>
      </c>
    </row>
    <row r="1629" spans="1:5" ht="15" x14ac:dyDescent="0.25">
      <c r="A1629" s="126">
        <v>39747</v>
      </c>
      <c r="B1629" s="127" t="s">
        <v>194</v>
      </c>
      <c r="C1629" s="128" t="s">
        <v>195</v>
      </c>
      <c r="D1629" s="129">
        <v>5145.54</v>
      </c>
      <c r="E1629" s="127" t="s">
        <v>189</v>
      </c>
    </row>
    <row r="1630" spans="1:5" ht="15" x14ac:dyDescent="0.25">
      <c r="A1630" s="126">
        <v>39747</v>
      </c>
      <c r="B1630" s="127" t="s">
        <v>194</v>
      </c>
      <c r="C1630" s="128" t="s">
        <v>195</v>
      </c>
      <c r="D1630" s="129">
        <v>156.41</v>
      </c>
      <c r="E1630" s="127" t="s">
        <v>189</v>
      </c>
    </row>
    <row r="1631" spans="1:5" ht="15" x14ac:dyDescent="0.25">
      <c r="A1631" s="126">
        <v>39747</v>
      </c>
      <c r="B1631" s="127" t="s">
        <v>196</v>
      </c>
      <c r="C1631" s="128" t="s">
        <v>197</v>
      </c>
      <c r="D1631" s="129">
        <v>2711.03</v>
      </c>
      <c r="E1631" s="127" t="s">
        <v>186</v>
      </c>
    </row>
    <row r="1632" spans="1:5" ht="15" x14ac:dyDescent="0.25">
      <c r="A1632" s="126">
        <v>39747</v>
      </c>
      <c r="B1632" s="127" t="s">
        <v>190</v>
      </c>
      <c r="C1632" s="128" t="s">
        <v>213</v>
      </c>
      <c r="D1632" s="129">
        <v>337.59</v>
      </c>
      <c r="E1632" s="127" t="s">
        <v>186</v>
      </c>
    </row>
    <row r="1633" spans="1:5" ht="15" x14ac:dyDescent="0.25">
      <c r="A1633" s="126">
        <v>39747</v>
      </c>
      <c r="B1633" s="127" t="s">
        <v>190</v>
      </c>
      <c r="C1633" s="128" t="s">
        <v>213</v>
      </c>
      <c r="D1633" s="129">
        <v>468.28</v>
      </c>
      <c r="E1633" s="127" t="s">
        <v>186</v>
      </c>
    </row>
    <row r="1634" spans="1:5" ht="15" x14ac:dyDescent="0.25">
      <c r="A1634" s="126">
        <v>39747</v>
      </c>
      <c r="B1634" s="127" t="s">
        <v>190</v>
      </c>
      <c r="C1634" s="128" t="s">
        <v>211</v>
      </c>
      <c r="D1634" s="129">
        <v>967.24</v>
      </c>
      <c r="E1634" s="127" t="s">
        <v>186</v>
      </c>
    </row>
    <row r="1635" spans="1:5" ht="15" x14ac:dyDescent="0.25">
      <c r="A1635" s="126">
        <v>39748</v>
      </c>
      <c r="B1635" s="127" t="s">
        <v>192</v>
      </c>
      <c r="C1635" s="128" t="s">
        <v>193</v>
      </c>
      <c r="D1635" s="129">
        <v>348.39</v>
      </c>
      <c r="E1635" s="127" t="s">
        <v>186</v>
      </c>
    </row>
    <row r="1636" spans="1:5" ht="15" x14ac:dyDescent="0.25">
      <c r="A1636" s="126">
        <v>39748</v>
      </c>
      <c r="B1636" s="127" t="s">
        <v>192</v>
      </c>
      <c r="C1636" s="128" t="s">
        <v>193</v>
      </c>
      <c r="D1636" s="129">
        <v>93.41</v>
      </c>
      <c r="E1636" s="127" t="s">
        <v>186</v>
      </c>
    </row>
    <row r="1637" spans="1:5" ht="15" x14ac:dyDescent="0.25">
      <c r="A1637" s="126">
        <v>39748</v>
      </c>
      <c r="B1637" s="127" t="s">
        <v>192</v>
      </c>
      <c r="C1637" s="128" t="s">
        <v>193</v>
      </c>
      <c r="D1637" s="129">
        <v>4546.43</v>
      </c>
      <c r="E1637" s="127" t="s">
        <v>186</v>
      </c>
    </row>
    <row r="1638" spans="1:5" ht="15" x14ac:dyDescent="0.25">
      <c r="A1638" s="126">
        <v>39748</v>
      </c>
      <c r="B1638" s="127" t="s">
        <v>192</v>
      </c>
      <c r="C1638" s="128" t="s">
        <v>193</v>
      </c>
      <c r="D1638" s="129">
        <v>34.6</v>
      </c>
      <c r="E1638" s="127" t="s">
        <v>186</v>
      </c>
    </row>
    <row r="1639" spans="1:5" ht="15" x14ac:dyDescent="0.25">
      <c r="A1639" s="126">
        <v>39748</v>
      </c>
      <c r="B1639" s="127" t="s">
        <v>207</v>
      </c>
      <c r="C1639" s="128" t="s">
        <v>212</v>
      </c>
      <c r="D1639" s="129">
        <v>4.28</v>
      </c>
      <c r="E1639" s="127" t="s">
        <v>186</v>
      </c>
    </row>
    <row r="1640" spans="1:5" ht="15" x14ac:dyDescent="0.25">
      <c r="A1640" s="126">
        <v>39748</v>
      </c>
      <c r="B1640" s="127" t="s">
        <v>194</v>
      </c>
      <c r="C1640" s="128" t="s">
        <v>195</v>
      </c>
      <c r="D1640" s="129">
        <v>680.69</v>
      </c>
      <c r="E1640" s="127" t="s">
        <v>189</v>
      </c>
    </row>
    <row r="1641" spans="1:5" ht="15" x14ac:dyDescent="0.25">
      <c r="A1641" s="126">
        <v>39748</v>
      </c>
      <c r="B1641" s="127" t="s">
        <v>194</v>
      </c>
      <c r="C1641" s="128" t="s">
        <v>195</v>
      </c>
      <c r="D1641" s="129">
        <v>334.66</v>
      </c>
      <c r="E1641" s="127" t="s">
        <v>189</v>
      </c>
    </row>
    <row r="1642" spans="1:5" ht="15" x14ac:dyDescent="0.25">
      <c r="A1642" s="126">
        <v>39748</v>
      </c>
      <c r="B1642" s="127" t="s">
        <v>194</v>
      </c>
      <c r="C1642" s="128" t="s">
        <v>195</v>
      </c>
      <c r="D1642" s="129">
        <v>587.86</v>
      </c>
      <c r="E1642" s="127" t="s">
        <v>189</v>
      </c>
    </row>
    <row r="1643" spans="1:5" ht="15" x14ac:dyDescent="0.25">
      <c r="A1643" s="126">
        <v>39748</v>
      </c>
      <c r="B1643" s="127" t="s">
        <v>194</v>
      </c>
      <c r="C1643" s="128" t="s">
        <v>195</v>
      </c>
      <c r="D1643" s="129">
        <v>1061.4100000000001</v>
      </c>
      <c r="E1643" s="127" t="s">
        <v>189</v>
      </c>
    </row>
    <row r="1644" spans="1:5" ht="15" x14ac:dyDescent="0.25">
      <c r="A1644" s="126">
        <v>39748</v>
      </c>
      <c r="B1644" s="127" t="s">
        <v>194</v>
      </c>
      <c r="C1644" s="128" t="s">
        <v>195</v>
      </c>
      <c r="D1644" s="129">
        <v>4546.43</v>
      </c>
      <c r="E1644" s="127" t="s">
        <v>189</v>
      </c>
    </row>
    <row r="1645" spans="1:5" ht="15" x14ac:dyDescent="0.25">
      <c r="A1645" s="126">
        <v>39748</v>
      </c>
      <c r="B1645" s="127" t="s">
        <v>190</v>
      </c>
      <c r="C1645" s="128" t="s">
        <v>191</v>
      </c>
      <c r="D1645" s="129">
        <v>2206.4299999999998</v>
      </c>
      <c r="E1645" s="127" t="s">
        <v>189</v>
      </c>
    </row>
    <row r="1646" spans="1:5" ht="15" x14ac:dyDescent="0.25">
      <c r="A1646" s="126">
        <v>39748</v>
      </c>
      <c r="B1646" s="127" t="s">
        <v>190</v>
      </c>
      <c r="C1646" s="128" t="s">
        <v>191</v>
      </c>
      <c r="D1646" s="129">
        <v>1206.4000000000001</v>
      </c>
      <c r="E1646" s="127" t="s">
        <v>189</v>
      </c>
    </row>
    <row r="1647" spans="1:5" ht="15" x14ac:dyDescent="0.25">
      <c r="A1647" s="126">
        <v>39748</v>
      </c>
      <c r="B1647" s="127" t="s">
        <v>196</v>
      </c>
      <c r="C1647" s="128" t="s">
        <v>197</v>
      </c>
      <c r="D1647" s="129">
        <v>4839.29</v>
      </c>
      <c r="E1647" s="127" t="s">
        <v>186</v>
      </c>
    </row>
    <row r="1648" spans="1:5" ht="15" x14ac:dyDescent="0.25">
      <c r="A1648" s="126">
        <v>39749</v>
      </c>
      <c r="B1648" s="127" t="s">
        <v>204</v>
      </c>
      <c r="C1648" s="128" t="s">
        <v>230</v>
      </c>
      <c r="D1648" s="129">
        <v>6.98</v>
      </c>
      <c r="E1648" s="127" t="s">
        <v>186</v>
      </c>
    </row>
    <row r="1649" spans="1:5" ht="15" x14ac:dyDescent="0.25">
      <c r="A1649" s="126">
        <v>39749</v>
      </c>
      <c r="B1649" s="127" t="s">
        <v>184</v>
      </c>
      <c r="C1649" s="128" t="s">
        <v>185</v>
      </c>
      <c r="D1649" s="129">
        <v>9.5500000000000007</v>
      </c>
      <c r="E1649" s="127" t="s">
        <v>189</v>
      </c>
    </row>
    <row r="1650" spans="1:5" ht="15" x14ac:dyDescent="0.25">
      <c r="A1650" s="126">
        <v>39749</v>
      </c>
      <c r="B1650" s="127" t="s">
        <v>184</v>
      </c>
      <c r="C1650" s="128" t="s">
        <v>185</v>
      </c>
      <c r="D1650" s="129">
        <v>0.31</v>
      </c>
      <c r="E1650" s="127" t="s">
        <v>186</v>
      </c>
    </row>
    <row r="1651" spans="1:5" ht="15" x14ac:dyDescent="0.25">
      <c r="A1651" s="126">
        <v>39749</v>
      </c>
      <c r="B1651" s="127" t="s">
        <v>194</v>
      </c>
      <c r="C1651" s="128" t="s">
        <v>195</v>
      </c>
      <c r="D1651" s="129">
        <v>146.57</v>
      </c>
      <c r="E1651" s="127" t="s">
        <v>189</v>
      </c>
    </row>
    <row r="1652" spans="1:5" ht="15" x14ac:dyDescent="0.25">
      <c r="A1652" s="126">
        <v>39749</v>
      </c>
      <c r="B1652" s="127" t="s">
        <v>194</v>
      </c>
      <c r="C1652" s="128" t="s">
        <v>195</v>
      </c>
      <c r="D1652" s="129">
        <v>1083.95</v>
      </c>
      <c r="E1652" s="127" t="s">
        <v>189</v>
      </c>
    </row>
    <row r="1653" spans="1:5" ht="15" x14ac:dyDescent="0.25">
      <c r="A1653" s="126">
        <v>39749</v>
      </c>
      <c r="B1653" s="127" t="s">
        <v>194</v>
      </c>
      <c r="C1653" s="128" t="s">
        <v>195</v>
      </c>
      <c r="D1653" s="129">
        <v>196.17</v>
      </c>
      <c r="E1653" s="127" t="s">
        <v>189</v>
      </c>
    </row>
    <row r="1654" spans="1:5" ht="15" x14ac:dyDescent="0.25">
      <c r="A1654" s="126">
        <v>39749</v>
      </c>
      <c r="B1654" s="127" t="s">
        <v>190</v>
      </c>
      <c r="C1654" s="128" t="s">
        <v>191</v>
      </c>
      <c r="D1654" s="129">
        <v>813.19</v>
      </c>
      <c r="E1654" s="127" t="s">
        <v>186</v>
      </c>
    </row>
    <row r="1655" spans="1:5" ht="15" x14ac:dyDescent="0.25">
      <c r="A1655" s="126">
        <v>39749</v>
      </c>
      <c r="B1655" s="127" t="s">
        <v>190</v>
      </c>
      <c r="C1655" s="128" t="s">
        <v>191</v>
      </c>
      <c r="D1655" s="129">
        <v>169.55</v>
      </c>
      <c r="E1655" s="127" t="s">
        <v>186</v>
      </c>
    </row>
    <row r="1656" spans="1:5" ht="15" x14ac:dyDescent="0.25">
      <c r="A1656" s="126">
        <v>39749</v>
      </c>
      <c r="B1656" s="127" t="s">
        <v>190</v>
      </c>
      <c r="C1656" s="128" t="s">
        <v>191</v>
      </c>
      <c r="D1656" s="129">
        <v>178.19</v>
      </c>
      <c r="E1656" s="127" t="s">
        <v>186</v>
      </c>
    </row>
    <row r="1657" spans="1:5" ht="15" x14ac:dyDescent="0.25">
      <c r="A1657" s="126">
        <v>39749</v>
      </c>
      <c r="B1657" s="127" t="s">
        <v>190</v>
      </c>
      <c r="C1657" s="128" t="s">
        <v>191</v>
      </c>
      <c r="D1657" s="129">
        <v>1133.18</v>
      </c>
      <c r="E1657" s="127" t="s">
        <v>186</v>
      </c>
    </row>
    <row r="1658" spans="1:5" ht="15" x14ac:dyDescent="0.25">
      <c r="A1658" s="126">
        <v>39749</v>
      </c>
      <c r="B1658" s="127" t="s">
        <v>190</v>
      </c>
      <c r="C1658" s="128" t="s">
        <v>191</v>
      </c>
      <c r="D1658" s="129">
        <v>2182.44</v>
      </c>
      <c r="E1658" s="127" t="s">
        <v>186</v>
      </c>
    </row>
    <row r="1659" spans="1:5" ht="15" x14ac:dyDescent="0.25">
      <c r="A1659" s="126">
        <v>39749</v>
      </c>
      <c r="B1659" s="127" t="s">
        <v>190</v>
      </c>
      <c r="C1659" s="128" t="s">
        <v>191</v>
      </c>
      <c r="D1659" s="129">
        <v>1195.03</v>
      </c>
      <c r="E1659" s="127" t="s">
        <v>186</v>
      </c>
    </row>
    <row r="1660" spans="1:5" ht="15" x14ac:dyDescent="0.25">
      <c r="A1660" s="126">
        <v>39751</v>
      </c>
      <c r="B1660" s="127" t="s">
        <v>194</v>
      </c>
      <c r="C1660" s="128" t="s">
        <v>195</v>
      </c>
      <c r="D1660" s="129">
        <v>248.21</v>
      </c>
      <c r="E1660" s="127" t="s">
        <v>186</v>
      </c>
    </row>
    <row r="1661" spans="1:5" ht="15" x14ac:dyDescent="0.25">
      <c r="A1661" s="126">
        <v>39751</v>
      </c>
      <c r="B1661" s="127" t="s">
        <v>249</v>
      </c>
      <c r="C1661" s="128" t="s">
        <v>219</v>
      </c>
      <c r="D1661" s="129">
        <v>333.44</v>
      </c>
      <c r="E1661" s="127" t="s">
        <v>189</v>
      </c>
    </row>
    <row r="1662" spans="1:5" ht="15" x14ac:dyDescent="0.25">
      <c r="A1662" s="126">
        <v>39751</v>
      </c>
      <c r="B1662" s="127" t="s">
        <v>231</v>
      </c>
      <c r="C1662" s="128" t="s">
        <v>232</v>
      </c>
      <c r="D1662" s="129">
        <v>77.31</v>
      </c>
      <c r="E1662" s="127" t="s">
        <v>186</v>
      </c>
    </row>
    <row r="1663" spans="1:5" ht="15" x14ac:dyDescent="0.25">
      <c r="A1663" s="126">
        <v>39751</v>
      </c>
      <c r="B1663" s="127" t="s">
        <v>187</v>
      </c>
      <c r="C1663" s="128" t="s">
        <v>214</v>
      </c>
      <c r="D1663" s="129">
        <v>190.6</v>
      </c>
      <c r="E1663" s="127" t="s">
        <v>189</v>
      </c>
    </row>
    <row r="1664" spans="1:5" ht="15" x14ac:dyDescent="0.25">
      <c r="A1664" s="126">
        <v>39751</v>
      </c>
      <c r="B1664" s="127" t="s">
        <v>187</v>
      </c>
      <c r="C1664" s="128" t="s">
        <v>214</v>
      </c>
      <c r="D1664" s="129">
        <v>11.92</v>
      </c>
      <c r="E1664" s="127" t="s">
        <v>189</v>
      </c>
    </row>
    <row r="1665" spans="1:5" ht="15" x14ac:dyDescent="0.25">
      <c r="A1665" s="126">
        <v>39751</v>
      </c>
      <c r="B1665" s="127" t="s">
        <v>194</v>
      </c>
      <c r="C1665" s="128" t="s">
        <v>222</v>
      </c>
      <c r="D1665" s="129">
        <v>26566.94</v>
      </c>
      <c r="E1665" s="127" t="s">
        <v>189</v>
      </c>
    </row>
    <row r="1666" spans="1:5" ht="15" x14ac:dyDescent="0.25">
      <c r="A1666" s="126">
        <v>39751</v>
      </c>
      <c r="B1666" s="127" t="s">
        <v>194</v>
      </c>
      <c r="C1666" s="128" t="s">
        <v>222</v>
      </c>
      <c r="D1666" s="129">
        <v>536.45000000000005</v>
      </c>
      <c r="E1666" s="127" t="s">
        <v>186</v>
      </c>
    </row>
    <row r="1667" spans="1:5" ht="15" x14ac:dyDescent="0.25">
      <c r="A1667" s="126">
        <v>39751</v>
      </c>
      <c r="B1667" s="127" t="s">
        <v>194</v>
      </c>
      <c r="C1667" s="128" t="s">
        <v>222</v>
      </c>
      <c r="D1667" s="129">
        <v>16912.189999999999</v>
      </c>
      <c r="E1667" s="127" t="s">
        <v>186</v>
      </c>
    </row>
    <row r="1668" spans="1:5" ht="15" x14ac:dyDescent="0.25">
      <c r="A1668" s="126">
        <v>39751</v>
      </c>
      <c r="B1668" s="127" t="s">
        <v>187</v>
      </c>
      <c r="C1668" s="128" t="s">
        <v>222</v>
      </c>
      <c r="D1668" s="129">
        <v>26566.94</v>
      </c>
      <c r="E1668" s="127" t="s">
        <v>186</v>
      </c>
    </row>
    <row r="1669" spans="1:5" ht="15" x14ac:dyDescent="0.25">
      <c r="A1669" s="126">
        <v>39751</v>
      </c>
      <c r="B1669" s="127" t="s">
        <v>215</v>
      </c>
      <c r="C1669" s="128" t="s">
        <v>216</v>
      </c>
      <c r="D1669" s="129">
        <v>138.19</v>
      </c>
      <c r="E1669" s="127" t="s">
        <v>189</v>
      </c>
    </row>
    <row r="1670" spans="1:5" ht="15" x14ac:dyDescent="0.25">
      <c r="A1670" s="126">
        <v>39751</v>
      </c>
      <c r="B1670" s="127" t="s">
        <v>215</v>
      </c>
      <c r="C1670" s="128" t="s">
        <v>216</v>
      </c>
      <c r="D1670" s="129">
        <v>77.31</v>
      </c>
      <c r="E1670" s="127" t="s">
        <v>189</v>
      </c>
    </row>
    <row r="1671" spans="1:5" ht="15" x14ac:dyDescent="0.25">
      <c r="A1671" s="126">
        <v>39751</v>
      </c>
      <c r="B1671" s="127" t="s">
        <v>215</v>
      </c>
      <c r="C1671" s="128" t="s">
        <v>206</v>
      </c>
      <c r="D1671" s="129">
        <v>8150.18</v>
      </c>
      <c r="E1671" s="127" t="s">
        <v>186</v>
      </c>
    </row>
    <row r="1672" spans="1:5" ht="15" x14ac:dyDescent="0.25">
      <c r="A1672" s="126">
        <v>39751</v>
      </c>
      <c r="B1672" s="127" t="s">
        <v>204</v>
      </c>
      <c r="C1672" s="128" t="s">
        <v>205</v>
      </c>
      <c r="D1672" s="129">
        <v>28.44</v>
      </c>
      <c r="E1672" s="127" t="s">
        <v>189</v>
      </c>
    </row>
    <row r="1673" spans="1:5" ht="15" x14ac:dyDescent="0.25">
      <c r="A1673" s="126">
        <v>39751</v>
      </c>
      <c r="B1673" s="127" t="s">
        <v>190</v>
      </c>
      <c r="C1673" s="128" t="s">
        <v>211</v>
      </c>
      <c r="D1673" s="129">
        <v>1.3</v>
      </c>
      <c r="E1673" s="127" t="s">
        <v>186</v>
      </c>
    </row>
    <row r="1674" spans="1:5" ht="15" x14ac:dyDescent="0.25">
      <c r="A1674" s="126">
        <v>39752</v>
      </c>
      <c r="B1674" s="127" t="s">
        <v>207</v>
      </c>
      <c r="C1674" s="128" t="s">
        <v>212</v>
      </c>
      <c r="D1674" s="129">
        <v>88.85</v>
      </c>
      <c r="E1674" s="127" t="s">
        <v>189</v>
      </c>
    </row>
    <row r="1675" spans="1:5" ht="15" x14ac:dyDescent="0.25">
      <c r="A1675" s="126">
        <v>39752</v>
      </c>
      <c r="B1675" s="127" t="s">
        <v>194</v>
      </c>
      <c r="C1675" s="128" t="s">
        <v>195</v>
      </c>
      <c r="D1675" s="129">
        <v>258.26</v>
      </c>
      <c r="E1675" s="127" t="s">
        <v>189</v>
      </c>
    </row>
    <row r="1676" spans="1:5" ht="15" x14ac:dyDescent="0.25">
      <c r="A1676" s="126">
        <v>39752</v>
      </c>
      <c r="B1676" s="127" t="s">
        <v>194</v>
      </c>
      <c r="C1676" s="128" t="s">
        <v>195</v>
      </c>
      <c r="D1676" s="129">
        <v>105.43</v>
      </c>
      <c r="E1676" s="127" t="s">
        <v>189</v>
      </c>
    </row>
    <row r="1677" spans="1:5" ht="15" x14ac:dyDescent="0.25">
      <c r="A1677" s="126">
        <v>39752</v>
      </c>
      <c r="B1677" s="127" t="s">
        <v>194</v>
      </c>
      <c r="C1677" s="128" t="s">
        <v>195</v>
      </c>
      <c r="D1677" s="129">
        <v>258.02999999999997</v>
      </c>
      <c r="E1677" s="127" t="s">
        <v>189</v>
      </c>
    </row>
    <row r="1678" spans="1:5" ht="15" x14ac:dyDescent="0.25">
      <c r="A1678" s="126">
        <v>39752</v>
      </c>
      <c r="B1678" s="127" t="s">
        <v>194</v>
      </c>
      <c r="C1678" s="128" t="s">
        <v>195</v>
      </c>
      <c r="D1678" s="129">
        <v>631.78</v>
      </c>
      <c r="E1678" s="127" t="s">
        <v>189</v>
      </c>
    </row>
    <row r="1679" spans="1:5" ht="15" x14ac:dyDescent="0.25">
      <c r="A1679" s="126">
        <v>39752</v>
      </c>
      <c r="B1679" s="127" t="s">
        <v>194</v>
      </c>
      <c r="C1679" s="128" t="s">
        <v>195</v>
      </c>
      <c r="D1679" s="129">
        <v>66.91</v>
      </c>
      <c r="E1679" s="127" t="s">
        <v>189</v>
      </c>
    </row>
    <row r="1680" spans="1:5" ht="15" x14ac:dyDescent="0.25">
      <c r="A1680" s="126">
        <v>39752</v>
      </c>
      <c r="B1680" s="127" t="s">
        <v>187</v>
      </c>
      <c r="C1680" s="128" t="s">
        <v>188</v>
      </c>
      <c r="D1680" s="129">
        <v>88.85</v>
      </c>
      <c r="E1680" s="127" t="s">
        <v>189</v>
      </c>
    </row>
    <row r="1681" spans="1:5" ht="15" x14ac:dyDescent="0.25">
      <c r="A1681" s="126">
        <v>39752</v>
      </c>
      <c r="B1681" s="127" t="s">
        <v>190</v>
      </c>
      <c r="C1681" s="128" t="s">
        <v>191</v>
      </c>
      <c r="D1681" s="129">
        <v>1666.72</v>
      </c>
      <c r="E1681" s="127" t="s">
        <v>189</v>
      </c>
    </row>
    <row r="1682" spans="1:5" ht="15" x14ac:dyDescent="0.25">
      <c r="A1682" s="126">
        <v>39754</v>
      </c>
      <c r="B1682" s="127" t="s">
        <v>192</v>
      </c>
      <c r="C1682" s="128" t="s">
        <v>193</v>
      </c>
      <c r="D1682" s="129">
        <v>16545.939999999999</v>
      </c>
      <c r="E1682" s="127" t="s">
        <v>189</v>
      </c>
    </row>
    <row r="1683" spans="1:5" ht="15" x14ac:dyDescent="0.25">
      <c r="A1683" s="126">
        <v>39754</v>
      </c>
      <c r="B1683" s="127" t="s">
        <v>194</v>
      </c>
      <c r="C1683" s="128" t="s">
        <v>195</v>
      </c>
      <c r="D1683" s="129">
        <v>304.77</v>
      </c>
      <c r="E1683" s="127" t="s">
        <v>189</v>
      </c>
    </row>
    <row r="1684" spans="1:5" ht="15" x14ac:dyDescent="0.25">
      <c r="A1684" s="126">
        <v>39754</v>
      </c>
      <c r="B1684" s="127" t="s">
        <v>194</v>
      </c>
      <c r="C1684" s="128" t="s">
        <v>195</v>
      </c>
      <c r="D1684" s="129">
        <v>132.63</v>
      </c>
      <c r="E1684" s="127" t="s">
        <v>189</v>
      </c>
    </row>
    <row r="1685" spans="1:5" ht="15" x14ac:dyDescent="0.25">
      <c r="A1685" s="126">
        <v>39754</v>
      </c>
      <c r="B1685" s="127" t="s">
        <v>194</v>
      </c>
      <c r="C1685" s="128" t="s">
        <v>195</v>
      </c>
      <c r="D1685" s="129">
        <v>164.34</v>
      </c>
      <c r="E1685" s="127" t="s">
        <v>189</v>
      </c>
    </row>
    <row r="1686" spans="1:5" ht="15" x14ac:dyDescent="0.25">
      <c r="A1686" s="126">
        <v>39754</v>
      </c>
      <c r="B1686" s="127" t="s">
        <v>194</v>
      </c>
      <c r="C1686" s="128" t="s">
        <v>195</v>
      </c>
      <c r="D1686" s="129">
        <v>187.74</v>
      </c>
      <c r="E1686" s="127" t="s">
        <v>189</v>
      </c>
    </row>
    <row r="1687" spans="1:5" ht="15" x14ac:dyDescent="0.25">
      <c r="A1687" s="126">
        <v>39754</v>
      </c>
      <c r="B1687" s="127" t="s">
        <v>194</v>
      </c>
      <c r="C1687" s="128" t="s">
        <v>195</v>
      </c>
      <c r="D1687" s="129">
        <v>301.86</v>
      </c>
      <c r="E1687" s="127" t="s">
        <v>189</v>
      </c>
    </row>
    <row r="1688" spans="1:5" ht="15" x14ac:dyDescent="0.25">
      <c r="A1688" s="126">
        <v>39754</v>
      </c>
      <c r="B1688" s="127" t="s">
        <v>194</v>
      </c>
      <c r="C1688" s="128" t="s">
        <v>195</v>
      </c>
      <c r="D1688" s="129">
        <v>402.03</v>
      </c>
      <c r="E1688" s="127" t="s">
        <v>189</v>
      </c>
    </row>
    <row r="1689" spans="1:5" ht="15" x14ac:dyDescent="0.25">
      <c r="A1689" s="126">
        <v>39754</v>
      </c>
      <c r="B1689" s="127" t="s">
        <v>194</v>
      </c>
      <c r="C1689" s="128" t="s">
        <v>195</v>
      </c>
      <c r="D1689" s="129">
        <v>780.11</v>
      </c>
      <c r="E1689" s="127" t="s">
        <v>189</v>
      </c>
    </row>
    <row r="1690" spans="1:5" ht="15" x14ac:dyDescent="0.25">
      <c r="A1690" s="126">
        <v>39754</v>
      </c>
      <c r="B1690" s="127" t="s">
        <v>194</v>
      </c>
      <c r="C1690" s="128" t="s">
        <v>195</v>
      </c>
      <c r="D1690" s="129">
        <v>3094.79</v>
      </c>
      <c r="E1690" s="127" t="s">
        <v>189</v>
      </c>
    </row>
    <row r="1691" spans="1:5" ht="15" x14ac:dyDescent="0.25">
      <c r="A1691" s="126">
        <v>39754</v>
      </c>
      <c r="B1691" s="127" t="s">
        <v>190</v>
      </c>
      <c r="C1691" s="128" t="s">
        <v>191</v>
      </c>
      <c r="D1691" s="129">
        <v>195.17</v>
      </c>
      <c r="E1691" s="127" t="s">
        <v>186</v>
      </c>
    </row>
    <row r="1692" spans="1:5" ht="15" x14ac:dyDescent="0.25">
      <c r="A1692" s="126">
        <v>39755</v>
      </c>
      <c r="B1692" s="127" t="s">
        <v>192</v>
      </c>
      <c r="C1692" s="128" t="s">
        <v>193</v>
      </c>
      <c r="D1692" s="129">
        <v>7879.64</v>
      </c>
      <c r="E1692" s="127" t="s">
        <v>186</v>
      </c>
    </row>
    <row r="1693" spans="1:5" ht="15" x14ac:dyDescent="0.25">
      <c r="A1693" s="126">
        <v>39755</v>
      </c>
      <c r="B1693" s="127" t="s">
        <v>194</v>
      </c>
      <c r="C1693" s="128" t="s">
        <v>195</v>
      </c>
      <c r="D1693" s="129">
        <v>637.72</v>
      </c>
      <c r="E1693" s="127" t="s">
        <v>189</v>
      </c>
    </row>
    <row r="1694" spans="1:5" ht="15" x14ac:dyDescent="0.25">
      <c r="A1694" s="126">
        <v>39755</v>
      </c>
      <c r="B1694" s="127" t="s">
        <v>194</v>
      </c>
      <c r="C1694" s="128" t="s">
        <v>195</v>
      </c>
      <c r="D1694" s="129">
        <v>420.18</v>
      </c>
      <c r="E1694" s="127" t="s">
        <v>189</v>
      </c>
    </row>
    <row r="1695" spans="1:5" ht="15" x14ac:dyDescent="0.25">
      <c r="A1695" s="126">
        <v>39755</v>
      </c>
      <c r="B1695" s="127" t="s">
        <v>194</v>
      </c>
      <c r="C1695" s="128" t="s">
        <v>195</v>
      </c>
      <c r="D1695" s="129">
        <v>1259.76</v>
      </c>
      <c r="E1695" s="127" t="s">
        <v>189</v>
      </c>
    </row>
    <row r="1696" spans="1:5" ht="15" x14ac:dyDescent="0.25">
      <c r="A1696" s="126">
        <v>39755</v>
      </c>
      <c r="B1696" s="127" t="s">
        <v>194</v>
      </c>
      <c r="C1696" s="128" t="s">
        <v>195</v>
      </c>
      <c r="D1696" s="129">
        <v>462.3</v>
      </c>
      <c r="E1696" s="127" t="s">
        <v>189</v>
      </c>
    </row>
    <row r="1697" spans="1:5" ht="15" x14ac:dyDescent="0.25">
      <c r="A1697" s="126">
        <v>39755</v>
      </c>
      <c r="B1697" s="127" t="s">
        <v>247</v>
      </c>
      <c r="C1697" s="128" t="s">
        <v>248</v>
      </c>
      <c r="D1697" s="129">
        <v>124.14</v>
      </c>
      <c r="E1697" s="127" t="s">
        <v>189</v>
      </c>
    </row>
    <row r="1698" spans="1:5" ht="15" x14ac:dyDescent="0.25">
      <c r="A1698" s="126">
        <v>39755</v>
      </c>
      <c r="B1698" s="127" t="s">
        <v>190</v>
      </c>
      <c r="C1698" s="128" t="s">
        <v>191</v>
      </c>
      <c r="D1698" s="129">
        <v>5006.8100000000004</v>
      </c>
      <c r="E1698" s="127" t="s">
        <v>186</v>
      </c>
    </row>
    <row r="1699" spans="1:5" ht="15" x14ac:dyDescent="0.25">
      <c r="A1699" s="126">
        <v>39755</v>
      </c>
      <c r="B1699" s="127" t="s">
        <v>190</v>
      </c>
      <c r="C1699" s="128" t="s">
        <v>191</v>
      </c>
      <c r="D1699" s="129">
        <v>772.84</v>
      </c>
      <c r="E1699" s="127" t="s">
        <v>186</v>
      </c>
    </row>
    <row r="1700" spans="1:5" ht="15" x14ac:dyDescent="0.25">
      <c r="A1700" s="126">
        <v>39756</v>
      </c>
      <c r="B1700" s="127" t="s">
        <v>192</v>
      </c>
      <c r="C1700" s="128" t="s">
        <v>193</v>
      </c>
      <c r="D1700" s="129">
        <v>11.66</v>
      </c>
      <c r="E1700" s="127" t="s">
        <v>189</v>
      </c>
    </row>
    <row r="1701" spans="1:5" ht="15" x14ac:dyDescent="0.25">
      <c r="A1701" s="126">
        <v>39756</v>
      </c>
      <c r="B1701" s="127" t="s">
        <v>194</v>
      </c>
      <c r="C1701" s="128" t="s">
        <v>195</v>
      </c>
      <c r="D1701" s="129">
        <v>157.57</v>
      </c>
      <c r="E1701" s="127" t="s">
        <v>189</v>
      </c>
    </row>
    <row r="1702" spans="1:5" ht="15" x14ac:dyDescent="0.25">
      <c r="A1702" s="126">
        <v>39756</v>
      </c>
      <c r="B1702" s="127" t="s">
        <v>194</v>
      </c>
      <c r="C1702" s="128" t="s">
        <v>195</v>
      </c>
      <c r="D1702" s="129">
        <v>290</v>
      </c>
      <c r="E1702" s="127" t="s">
        <v>189</v>
      </c>
    </row>
    <row r="1703" spans="1:5" ht="15" x14ac:dyDescent="0.25">
      <c r="A1703" s="126">
        <v>39756</v>
      </c>
      <c r="B1703" s="127" t="s">
        <v>194</v>
      </c>
      <c r="C1703" s="128" t="s">
        <v>195</v>
      </c>
      <c r="D1703" s="129">
        <v>196.17</v>
      </c>
      <c r="E1703" s="127" t="s">
        <v>189</v>
      </c>
    </row>
    <row r="1704" spans="1:5" ht="15" x14ac:dyDescent="0.25">
      <c r="A1704" s="126">
        <v>39756</v>
      </c>
      <c r="B1704" s="127" t="s">
        <v>194</v>
      </c>
      <c r="C1704" s="128" t="s">
        <v>195</v>
      </c>
      <c r="D1704" s="129">
        <v>309.06</v>
      </c>
      <c r="E1704" s="127" t="s">
        <v>189</v>
      </c>
    </row>
    <row r="1705" spans="1:5" ht="15" x14ac:dyDescent="0.25">
      <c r="A1705" s="126">
        <v>39756</v>
      </c>
      <c r="B1705" s="127" t="s">
        <v>194</v>
      </c>
      <c r="C1705" s="128" t="s">
        <v>195</v>
      </c>
      <c r="D1705" s="129">
        <v>154.06</v>
      </c>
      <c r="E1705" s="127" t="s">
        <v>189</v>
      </c>
    </row>
    <row r="1706" spans="1:5" ht="15" x14ac:dyDescent="0.25">
      <c r="A1706" s="126">
        <v>39756</v>
      </c>
      <c r="B1706" s="127" t="s">
        <v>194</v>
      </c>
      <c r="C1706" s="128" t="s">
        <v>195</v>
      </c>
      <c r="D1706" s="129">
        <v>766.68</v>
      </c>
      <c r="E1706" s="127" t="s">
        <v>189</v>
      </c>
    </row>
    <row r="1707" spans="1:5" ht="15" x14ac:dyDescent="0.25">
      <c r="A1707" s="126">
        <v>39756</v>
      </c>
      <c r="B1707" s="127" t="s">
        <v>194</v>
      </c>
      <c r="C1707" s="128" t="s">
        <v>195</v>
      </c>
      <c r="D1707" s="129">
        <v>236.36</v>
      </c>
      <c r="E1707" s="127" t="s">
        <v>189</v>
      </c>
    </row>
    <row r="1708" spans="1:5" ht="15" x14ac:dyDescent="0.25">
      <c r="A1708" s="126">
        <v>39756</v>
      </c>
      <c r="B1708" s="127" t="s">
        <v>194</v>
      </c>
      <c r="C1708" s="128" t="s">
        <v>195</v>
      </c>
      <c r="D1708" s="129">
        <v>254.17</v>
      </c>
      <c r="E1708" s="127" t="s">
        <v>189</v>
      </c>
    </row>
    <row r="1709" spans="1:5" ht="15" x14ac:dyDescent="0.25">
      <c r="A1709" s="126">
        <v>39756</v>
      </c>
      <c r="B1709" s="127" t="s">
        <v>190</v>
      </c>
      <c r="C1709" s="128" t="s">
        <v>191</v>
      </c>
      <c r="D1709" s="129">
        <v>1100.05</v>
      </c>
      <c r="E1709" s="127" t="s">
        <v>186</v>
      </c>
    </row>
    <row r="1710" spans="1:5" ht="15" x14ac:dyDescent="0.25">
      <c r="A1710" s="126">
        <v>39759</v>
      </c>
      <c r="B1710" s="127" t="s">
        <v>184</v>
      </c>
      <c r="C1710" s="128" t="s">
        <v>185</v>
      </c>
      <c r="D1710" s="129">
        <v>1522.41</v>
      </c>
      <c r="E1710" s="127" t="s">
        <v>186</v>
      </c>
    </row>
    <row r="1711" spans="1:5" ht="15" x14ac:dyDescent="0.25">
      <c r="A1711" s="126">
        <v>39759</v>
      </c>
      <c r="B1711" s="127" t="s">
        <v>192</v>
      </c>
      <c r="C1711" s="128" t="s">
        <v>193</v>
      </c>
      <c r="D1711" s="129">
        <v>3404.53</v>
      </c>
      <c r="E1711" s="127" t="s">
        <v>186</v>
      </c>
    </row>
    <row r="1712" spans="1:5" ht="15" x14ac:dyDescent="0.25">
      <c r="A1712" s="126">
        <v>39759</v>
      </c>
      <c r="B1712" s="127" t="s">
        <v>192</v>
      </c>
      <c r="C1712" s="128" t="s">
        <v>193</v>
      </c>
      <c r="D1712" s="129">
        <v>409.86</v>
      </c>
      <c r="E1712" s="127" t="s">
        <v>186</v>
      </c>
    </row>
    <row r="1713" spans="1:5" ht="15" x14ac:dyDescent="0.25">
      <c r="A1713" s="126">
        <v>39759</v>
      </c>
      <c r="B1713" s="127" t="s">
        <v>192</v>
      </c>
      <c r="C1713" s="128" t="s">
        <v>193</v>
      </c>
      <c r="D1713" s="129">
        <v>29.54</v>
      </c>
      <c r="E1713" s="127" t="s">
        <v>186</v>
      </c>
    </row>
    <row r="1714" spans="1:5" ht="15" x14ac:dyDescent="0.25">
      <c r="A1714" s="126">
        <v>39759</v>
      </c>
      <c r="B1714" s="127" t="s">
        <v>192</v>
      </c>
      <c r="C1714" s="128" t="s">
        <v>193</v>
      </c>
      <c r="D1714" s="129">
        <v>110.34</v>
      </c>
      <c r="E1714" s="127" t="s">
        <v>189</v>
      </c>
    </row>
    <row r="1715" spans="1:5" ht="15" x14ac:dyDescent="0.25">
      <c r="A1715" s="126">
        <v>39759</v>
      </c>
      <c r="B1715" s="127" t="s">
        <v>194</v>
      </c>
      <c r="C1715" s="128" t="s">
        <v>195</v>
      </c>
      <c r="D1715" s="129">
        <v>77.56</v>
      </c>
      <c r="E1715" s="127" t="s">
        <v>189</v>
      </c>
    </row>
    <row r="1716" spans="1:5" ht="15" x14ac:dyDescent="0.25">
      <c r="A1716" s="126">
        <v>39759</v>
      </c>
      <c r="B1716" s="127" t="s">
        <v>194</v>
      </c>
      <c r="C1716" s="128" t="s">
        <v>195</v>
      </c>
      <c r="D1716" s="129">
        <v>86.17</v>
      </c>
      <c r="E1716" s="127" t="s">
        <v>189</v>
      </c>
    </row>
    <row r="1717" spans="1:5" ht="15" x14ac:dyDescent="0.25">
      <c r="A1717" s="126">
        <v>39759</v>
      </c>
      <c r="B1717" s="127" t="s">
        <v>194</v>
      </c>
      <c r="C1717" s="128" t="s">
        <v>195</v>
      </c>
      <c r="D1717" s="129">
        <v>104.28</v>
      </c>
      <c r="E1717" s="127" t="s">
        <v>189</v>
      </c>
    </row>
    <row r="1718" spans="1:5" ht="15" x14ac:dyDescent="0.25">
      <c r="A1718" s="126">
        <v>39759</v>
      </c>
      <c r="B1718" s="127" t="s">
        <v>194</v>
      </c>
      <c r="C1718" s="128" t="s">
        <v>195</v>
      </c>
      <c r="D1718" s="129">
        <v>60.12</v>
      </c>
      <c r="E1718" s="127" t="s">
        <v>189</v>
      </c>
    </row>
    <row r="1719" spans="1:5" ht="15" x14ac:dyDescent="0.25">
      <c r="A1719" s="126">
        <v>39759</v>
      </c>
      <c r="B1719" s="127" t="s">
        <v>194</v>
      </c>
      <c r="C1719" s="128" t="s">
        <v>195</v>
      </c>
      <c r="D1719" s="129">
        <v>119.32</v>
      </c>
      <c r="E1719" s="127" t="s">
        <v>189</v>
      </c>
    </row>
    <row r="1720" spans="1:5" ht="15" x14ac:dyDescent="0.25">
      <c r="A1720" s="126">
        <v>39759</v>
      </c>
      <c r="B1720" s="127" t="s">
        <v>190</v>
      </c>
      <c r="C1720" s="128" t="s">
        <v>191</v>
      </c>
      <c r="D1720" s="129">
        <v>1582.62</v>
      </c>
      <c r="E1720" s="127" t="s">
        <v>189</v>
      </c>
    </row>
    <row r="1721" spans="1:5" ht="15" x14ac:dyDescent="0.25">
      <c r="A1721" s="126">
        <v>39759</v>
      </c>
      <c r="B1721" s="127" t="s">
        <v>204</v>
      </c>
      <c r="C1721" s="128" t="s">
        <v>233</v>
      </c>
      <c r="D1721" s="129">
        <v>61.13</v>
      </c>
      <c r="E1721" s="127" t="s">
        <v>186</v>
      </c>
    </row>
    <row r="1722" spans="1:5" ht="15" x14ac:dyDescent="0.25">
      <c r="A1722" s="126">
        <v>39759</v>
      </c>
      <c r="B1722" s="127" t="s">
        <v>204</v>
      </c>
      <c r="C1722" s="128" t="s">
        <v>233</v>
      </c>
      <c r="D1722" s="129">
        <v>110.34</v>
      </c>
      <c r="E1722" s="127" t="s">
        <v>186</v>
      </c>
    </row>
    <row r="1723" spans="1:5" ht="15" x14ac:dyDescent="0.25">
      <c r="A1723" s="126">
        <v>39759</v>
      </c>
      <c r="B1723" s="127" t="s">
        <v>196</v>
      </c>
      <c r="C1723" s="128" t="s">
        <v>197</v>
      </c>
      <c r="D1723" s="129">
        <v>1216.98</v>
      </c>
      <c r="E1723" s="127" t="s">
        <v>186</v>
      </c>
    </row>
    <row r="1724" spans="1:5" ht="15" x14ac:dyDescent="0.25">
      <c r="A1724" s="126">
        <v>39760</v>
      </c>
      <c r="B1724" s="127" t="s">
        <v>194</v>
      </c>
      <c r="C1724" s="128" t="s">
        <v>195</v>
      </c>
      <c r="D1724" s="129">
        <v>179.73</v>
      </c>
      <c r="E1724" s="127" t="s">
        <v>189</v>
      </c>
    </row>
    <row r="1725" spans="1:5" ht="15" x14ac:dyDescent="0.25">
      <c r="A1725" s="126">
        <v>39760</v>
      </c>
      <c r="B1725" s="127" t="s">
        <v>194</v>
      </c>
      <c r="C1725" s="128" t="s">
        <v>195</v>
      </c>
      <c r="D1725" s="129">
        <v>101.63</v>
      </c>
      <c r="E1725" s="127" t="s">
        <v>189</v>
      </c>
    </row>
    <row r="1726" spans="1:5" ht="15" x14ac:dyDescent="0.25">
      <c r="A1726" s="126">
        <v>39760</v>
      </c>
      <c r="B1726" s="127" t="s">
        <v>194</v>
      </c>
      <c r="C1726" s="128" t="s">
        <v>195</v>
      </c>
      <c r="D1726" s="129">
        <v>3405.26</v>
      </c>
      <c r="E1726" s="127" t="s">
        <v>189</v>
      </c>
    </row>
    <row r="1727" spans="1:5" ht="15" x14ac:dyDescent="0.25">
      <c r="A1727" s="126">
        <v>39760</v>
      </c>
      <c r="B1727" s="127" t="s">
        <v>196</v>
      </c>
      <c r="C1727" s="128" t="s">
        <v>197</v>
      </c>
      <c r="D1727" s="129">
        <v>2682.4</v>
      </c>
      <c r="E1727" s="127" t="s">
        <v>186</v>
      </c>
    </row>
    <row r="1728" spans="1:5" ht="15" x14ac:dyDescent="0.25">
      <c r="A1728" s="126">
        <v>39761</v>
      </c>
      <c r="B1728" s="127" t="s">
        <v>184</v>
      </c>
      <c r="C1728" s="128" t="s">
        <v>185</v>
      </c>
      <c r="D1728" s="129">
        <v>51.96</v>
      </c>
      <c r="E1728" s="127" t="s">
        <v>186</v>
      </c>
    </row>
    <row r="1729" spans="1:5" ht="15" x14ac:dyDescent="0.25">
      <c r="A1729" s="126">
        <v>39761</v>
      </c>
      <c r="B1729" s="127" t="s">
        <v>192</v>
      </c>
      <c r="C1729" s="128" t="s">
        <v>193</v>
      </c>
      <c r="D1729" s="129">
        <v>2032.94</v>
      </c>
      <c r="E1729" s="127" t="s">
        <v>186</v>
      </c>
    </row>
    <row r="1730" spans="1:5" ht="15" x14ac:dyDescent="0.25">
      <c r="A1730" s="126">
        <v>39761</v>
      </c>
      <c r="B1730" s="127" t="s">
        <v>192</v>
      </c>
      <c r="C1730" s="128" t="s">
        <v>193</v>
      </c>
      <c r="D1730" s="129">
        <v>172.41</v>
      </c>
      <c r="E1730" s="127" t="s">
        <v>189</v>
      </c>
    </row>
    <row r="1731" spans="1:5" ht="15" x14ac:dyDescent="0.25">
      <c r="A1731" s="126">
        <v>39761</v>
      </c>
      <c r="B1731" s="127" t="s">
        <v>192</v>
      </c>
      <c r="C1731" s="128" t="s">
        <v>193</v>
      </c>
      <c r="D1731" s="129">
        <v>153.09</v>
      </c>
      <c r="E1731" s="127" t="s">
        <v>186</v>
      </c>
    </row>
    <row r="1732" spans="1:5" ht="15" x14ac:dyDescent="0.25">
      <c r="A1732" s="126">
        <v>39761</v>
      </c>
      <c r="B1732" s="127" t="s">
        <v>194</v>
      </c>
      <c r="C1732" s="128" t="s">
        <v>195</v>
      </c>
      <c r="D1732" s="129">
        <v>866.22</v>
      </c>
      <c r="E1732" s="127" t="s">
        <v>189</v>
      </c>
    </row>
    <row r="1733" spans="1:5" ht="15" x14ac:dyDescent="0.25">
      <c r="A1733" s="126">
        <v>39761</v>
      </c>
      <c r="B1733" s="127" t="s">
        <v>190</v>
      </c>
      <c r="C1733" s="128" t="s">
        <v>191</v>
      </c>
      <c r="D1733" s="129">
        <v>17885.400000000001</v>
      </c>
      <c r="E1733" s="127" t="s">
        <v>186</v>
      </c>
    </row>
    <row r="1734" spans="1:5" ht="15" x14ac:dyDescent="0.25">
      <c r="A1734" s="126">
        <v>39761</v>
      </c>
      <c r="B1734" s="127" t="s">
        <v>190</v>
      </c>
      <c r="C1734" s="128" t="s">
        <v>191</v>
      </c>
      <c r="D1734" s="129">
        <v>1100.05</v>
      </c>
      <c r="E1734" s="127" t="s">
        <v>186</v>
      </c>
    </row>
    <row r="1735" spans="1:5" ht="15" x14ac:dyDescent="0.25">
      <c r="A1735" s="126">
        <v>39761</v>
      </c>
      <c r="B1735" s="127" t="s">
        <v>190</v>
      </c>
      <c r="C1735" s="128" t="s">
        <v>191</v>
      </c>
      <c r="D1735" s="129">
        <v>513.1</v>
      </c>
      <c r="E1735" s="127" t="s">
        <v>189</v>
      </c>
    </row>
    <row r="1736" spans="1:5" ht="15" x14ac:dyDescent="0.25">
      <c r="A1736" s="126">
        <v>39761</v>
      </c>
      <c r="B1736" s="127" t="s">
        <v>190</v>
      </c>
      <c r="C1736" s="128" t="s">
        <v>191</v>
      </c>
      <c r="D1736" s="129">
        <v>1111.1600000000001</v>
      </c>
      <c r="E1736" s="127" t="s">
        <v>189</v>
      </c>
    </row>
    <row r="1737" spans="1:5" ht="15" x14ac:dyDescent="0.25">
      <c r="A1737" s="126">
        <v>39761</v>
      </c>
      <c r="B1737" s="127" t="s">
        <v>187</v>
      </c>
      <c r="C1737" s="128" t="s">
        <v>222</v>
      </c>
      <c r="D1737" s="129">
        <v>4066.99</v>
      </c>
      <c r="E1737" s="127" t="s">
        <v>186</v>
      </c>
    </row>
    <row r="1738" spans="1:5" ht="15" x14ac:dyDescent="0.25">
      <c r="A1738" s="126">
        <v>39762</v>
      </c>
      <c r="B1738" s="127" t="s">
        <v>184</v>
      </c>
      <c r="C1738" s="128" t="s">
        <v>185</v>
      </c>
      <c r="D1738" s="129">
        <v>3249.21</v>
      </c>
      <c r="E1738" s="127" t="s">
        <v>186</v>
      </c>
    </row>
    <row r="1739" spans="1:5" ht="15" x14ac:dyDescent="0.25">
      <c r="A1739" s="126">
        <v>39762</v>
      </c>
      <c r="B1739" s="127" t="s">
        <v>194</v>
      </c>
      <c r="C1739" s="128" t="s">
        <v>195</v>
      </c>
      <c r="D1739" s="129">
        <v>467.46</v>
      </c>
      <c r="E1739" s="127" t="s">
        <v>189</v>
      </c>
    </row>
    <row r="1740" spans="1:5" ht="15" x14ac:dyDescent="0.25">
      <c r="A1740" s="126">
        <v>39762</v>
      </c>
      <c r="B1740" s="127" t="s">
        <v>190</v>
      </c>
      <c r="C1740" s="128" t="s">
        <v>191</v>
      </c>
      <c r="D1740" s="129">
        <v>2993.47</v>
      </c>
      <c r="E1740" s="127" t="s">
        <v>186</v>
      </c>
    </row>
    <row r="1741" spans="1:5" ht="15" x14ac:dyDescent="0.25">
      <c r="A1741" s="126">
        <v>39762</v>
      </c>
      <c r="B1741" s="127" t="s">
        <v>190</v>
      </c>
      <c r="C1741" s="128" t="s">
        <v>191</v>
      </c>
      <c r="D1741" s="129">
        <v>6236.79</v>
      </c>
      <c r="E1741" s="127" t="s">
        <v>186</v>
      </c>
    </row>
    <row r="1742" spans="1:5" ht="15" x14ac:dyDescent="0.25">
      <c r="A1742" s="126">
        <v>39762</v>
      </c>
      <c r="B1742" s="127" t="s">
        <v>190</v>
      </c>
      <c r="C1742" s="128" t="s">
        <v>191</v>
      </c>
      <c r="D1742" s="129">
        <v>2685.24</v>
      </c>
      <c r="E1742" s="127" t="s">
        <v>186</v>
      </c>
    </row>
    <row r="1743" spans="1:5" ht="15" x14ac:dyDescent="0.25">
      <c r="A1743" s="126">
        <v>39762</v>
      </c>
      <c r="B1743" s="127" t="s">
        <v>190</v>
      </c>
      <c r="C1743" s="128" t="s">
        <v>191</v>
      </c>
      <c r="D1743" s="129">
        <v>8272.98</v>
      </c>
      <c r="E1743" s="127" t="s">
        <v>186</v>
      </c>
    </row>
    <row r="1744" spans="1:5" ht="15" x14ac:dyDescent="0.25">
      <c r="A1744" s="126">
        <v>39762</v>
      </c>
      <c r="B1744" s="127" t="s">
        <v>196</v>
      </c>
      <c r="C1744" s="128" t="s">
        <v>197</v>
      </c>
      <c r="D1744" s="129">
        <v>2206.4299999999998</v>
      </c>
      <c r="E1744" s="127" t="s">
        <v>186</v>
      </c>
    </row>
    <row r="1745" spans="1:5" ht="15" x14ac:dyDescent="0.25">
      <c r="A1745" s="126">
        <v>39763</v>
      </c>
      <c r="B1745" s="127" t="s">
        <v>184</v>
      </c>
      <c r="C1745" s="128" t="s">
        <v>185</v>
      </c>
      <c r="D1745" s="129">
        <v>818.46</v>
      </c>
      <c r="E1745" s="127" t="s">
        <v>186</v>
      </c>
    </row>
    <row r="1746" spans="1:5" ht="15" x14ac:dyDescent="0.25">
      <c r="A1746" s="126">
        <v>39763</v>
      </c>
      <c r="B1746" s="127" t="s">
        <v>184</v>
      </c>
      <c r="C1746" s="128" t="s">
        <v>185</v>
      </c>
      <c r="D1746" s="129">
        <v>19.72</v>
      </c>
      <c r="E1746" s="127" t="s">
        <v>189</v>
      </c>
    </row>
    <row r="1747" spans="1:5" ht="15" x14ac:dyDescent="0.25">
      <c r="A1747" s="126">
        <v>39763</v>
      </c>
      <c r="B1747" s="127" t="s">
        <v>192</v>
      </c>
      <c r="C1747" s="128" t="s">
        <v>193</v>
      </c>
      <c r="D1747" s="129">
        <v>5799.09</v>
      </c>
      <c r="E1747" s="127" t="s">
        <v>186</v>
      </c>
    </row>
    <row r="1748" spans="1:5" ht="15" x14ac:dyDescent="0.25">
      <c r="A1748" s="126">
        <v>39763</v>
      </c>
      <c r="B1748" s="127" t="s">
        <v>192</v>
      </c>
      <c r="C1748" s="128" t="s">
        <v>193</v>
      </c>
      <c r="D1748" s="129">
        <v>7096.1</v>
      </c>
      <c r="E1748" s="127" t="s">
        <v>189</v>
      </c>
    </row>
    <row r="1749" spans="1:5" ht="15" x14ac:dyDescent="0.25">
      <c r="A1749" s="126">
        <v>39763</v>
      </c>
      <c r="B1749" s="127" t="s">
        <v>192</v>
      </c>
      <c r="C1749" s="128" t="s">
        <v>193</v>
      </c>
      <c r="D1749" s="129">
        <v>3.45</v>
      </c>
      <c r="E1749" s="127" t="s">
        <v>189</v>
      </c>
    </row>
    <row r="1750" spans="1:5" ht="15" x14ac:dyDescent="0.25">
      <c r="A1750" s="126">
        <v>39763</v>
      </c>
      <c r="B1750" s="127" t="s">
        <v>194</v>
      </c>
      <c r="C1750" s="128" t="s">
        <v>195</v>
      </c>
      <c r="D1750" s="129">
        <v>110.38</v>
      </c>
      <c r="E1750" s="127" t="s">
        <v>189</v>
      </c>
    </row>
    <row r="1751" spans="1:5" ht="15" x14ac:dyDescent="0.25">
      <c r="A1751" s="126">
        <v>39763</v>
      </c>
      <c r="B1751" s="127" t="s">
        <v>194</v>
      </c>
      <c r="C1751" s="128" t="s">
        <v>195</v>
      </c>
      <c r="D1751" s="129">
        <v>214.1</v>
      </c>
      <c r="E1751" s="127" t="s">
        <v>189</v>
      </c>
    </row>
    <row r="1752" spans="1:5" ht="15" x14ac:dyDescent="0.25">
      <c r="A1752" s="126">
        <v>39763</v>
      </c>
      <c r="B1752" s="127" t="s">
        <v>194</v>
      </c>
      <c r="C1752" s="128" t="s">
        <v>195</v>
      </c>
      <c r="D1752" s="129">
        <v>818.46</v>
      </c>
      <c r="E1752" s="127" t="s">
        <v>189</v>
      </c>
    </row>
    <row r="1753" spans="1:5" ht="15" x14ac:dyDescent="0.25">
      <c r="A1753" s="126">
        <v>39763</v>
      </c>
      <c r="B1753" s="127" t="s">
        <v>228</v>
      </c>
      <c r="C1753" s="128" t="s">
        <v>229</v>
      </c>
      <c r="D1753" s="129">
        <v>5832.41</v>
      </c>
      <c r="E1753" s="127" t="s">
        <v>186</v>
      </c>
    </row>
    <row r="1754" spans="1:5" ht="15" x14ac:dyDescent="0.25">
      <c r="A1754" s="126">
        <v>39763</v>
      </c>
      <c r="B1754" s="127" t="s">
        <v>190</v>
      </c>
      <c r="C1754" s="128" t="s">
        <v>191</v>
      </c>
      <c r="D1754" s="129">
        <v>3320.86</v>
      </c>
      <c r="E1754" s="127" t="s">
        <v>186</v>
      </c>
    </row>
    <row r="1755" spans="1:5" ht="15" x14ac:dyDescent="0.25">
      <c r="A1755" s="126">
        <v>39767</v>
      </c>
      <c r="B1755" s="127" t="s">
        <v>184</v>
      </c>
      <c r="C1755" s="128" t="s">
        <v>185</v>
      </c>
      <c r="D1755" s="129">
        <v>78.94</v>
      </c>
      <c r="E1755" s="127" t="s">
        <v>186</v>
      </c>
    </row>
    <row r="1756" spans="1:5" ht="15" x14ac:dyDescent="0.25">
      <c r="A1756" s="126">
        <v>39767</v>
      </c>
      <c r="B1756" s="127" t="s">
        <v>192</v>
      </c>
      <c r="C1756" s="128" t="s">
        <v>193</v>
      </c>
      <c r="D1756" s="129">
        <v>19.72</v>
      </c>
      <c r="E1756" s="127" t="s">
        <v>189</v>
      </c>
    </row>
    <row r="1757" spans="1:5" ht="15" x14ac:dyDescent="0.25">
      <c r="A1757" s="126">
        <v>39767</v>
      </c>
      <c r="B1757" s="127" t="s">
        <v>207</v>
      </c>
      <c r="C1757" s="128" t="s">
        <v>212</v>
      </c>
      <c r="D1757" s="129">
        <v>16.21</v>
      </c>
      <c r="E1757" s="127" t="s">
        <v>189</v>
      </c>
    </row>
    <row r="1758" spans="1:5" ht="15" x14ac:dyDescent="0.25">
      <c r="A1758" s="126">
        <v>39767</v>
      </c>
      <c r="B1758" s="127" t="s">
        <v>194</v>
      </c>
      <c r="C1758" s="128" t="s">
        <v>195</v>
      </c>
      <c r="D1758" s="129">
        <v>282.41000000000003</v>
      </c>
      <c r="E1758" s="127" t="s">
        <v>189</v>
      </c>
    </row>
    <row r="1759" spans="1:5" ht="15" x14ac:dyDescent="0.25">
      <c r="A1759" s="126">
        <v>39767</v>
      </c>
      <c r="B1759" s="127" t="s">
        <v>194</v>
      </c>
      <c r="C1759" s="128" t="s">
        <v>195</v>
      </c>
      <c r="D1759" s="129">
        <v>323.94</v>
      </c>
      <c r="E1759" s="127" t="s">
        <v>189</v>
      </c>
    </row>
    <row r="1760" spans="1:5" ht="15" x14ac:dyDescent="0.25">
      <c r="A1760" s="126">
        <v>39767</v>
      </c>
      <c r="B1760" s="127" t="s">
        <v>194</v>
      </c>
      <c r="C1760" s="128" t="s">
        <v>195</v>
      </c>
      <c r="D1760" s="129">
        <v>331.53</v>
      </c>
      <c r="E1760" s="127" t="s">
        <v>189</v>
      </c>
    </row>
    <row r="1761" spans="1:5" ht="15" x14ac:dyDescent="0.25">
      <c r="A1761" s="126">
        <v>39767</v>
      </c>
      <c r="B1761" s="127" t="s">
        <v>194</v>
      </c>
      <c r="C1761" s="128" t="s">
        <v>195</v>
      </c>
      <c r="D1761" s="129">
        <v>342.16</v>
      </c>
      <c r="E1761" s="127" t="s">
        <v>189</v>
      </c>
    </row>
    <row r="1762" spans="1:5" ht="15" x14ac:dyDescent="0.25">
      <c r="A1762" s="126">
        <v>39767</v>
      </c>
      <c r="B1762" s="127" t="s">
        <v>194</v>
      </c>
      <c r="C1762" s="128" t="s">
        <v>195</v>
      </c>
      <c r="D1762" s="129">
        <v>1336.03</v>
      </c>
      <c r="E1762" s="127" t="s">
        <v>189</v>
      </c>
    </row>
    <row r="1763" spans="1:5" ht="15" x14ac:dyDescent="0.25">
      <c r="A1763" s="126">
        <v>39767</v>
      </c>
      <c r="B1763" s="127" t="s">
        <v>190</v>
      </c>
      <c r="C1763" s="128" t="s">
        <v>191</v>
      </c>
      <c r="D1763" s="129">
        <v>3567.63</v>
      </c>
      <c r="E1763" s="127" t="s">
        <v>186</v>
      </c>
    </row>
    <row r="1764" spans="1:5" ht="15" x14ac:dyDescent="0.25">
      <c r="A1764" s="126">
        <v>39767</v>
      </c>
      <c r="B1764" s="127" t="s">
        <v>190</v>
      </c>
      <c r="C1764" s="128" t="s">
        <v>191</v>
      </c>
      <c r="D1764" s="129">
        <v>879.82</v>
      </c>
      <c r="E1764" s="127" t="s">
        <v>186</v>
      </c>
    </row>
    <row r="1765" spans="1:5" ht="15" x14ac:dyDescent="0.25">
      <c r="A1765" s="126">
        <v>39767</v>
      </c>
      <c r="B1765" s="127" t="s">
        <v>190</v>
      </c>
      <c r="C1765" s="128" t="s">
        <v>191</v>
      </c>
      <c r="D1765" s="129">
        <v>5423.21</v>
      </c>
      <c r="E1765" s="127" t="s">
        <v>186</v>
      </c>
    </row>
    <row r="1766" spans="1:5" ht="15" x14ac:dyDescent="0.25">
      <c r="A1766" s="126">
        <v>39768</v>
      </c>
      <c r="B1766" s="127" t="s">
        <v>192</v>
      </c>
      <c r="C1766" s="128" t="s">
        <v>193</v>
      </c>
      <c r="D1766" s="129">
        <v>9450.07</v>
      </c>
      <c r="E1766" s="127" t="s">
        <v>186</v>
      </c>
    </row>
    <row r="1767" spans="1:5" ht="15" x14ac:dyDescent="0.25">
      <c r="A1767" s="126">
        <v>39768</v>
      </c>
      <c r="B1767" s="127" t="s">
        <v>194</v>
      </c>
      <c r="C1767" s="128" t="s">
        <v>195</v>
      </c>
      <c r="D1767" s="129">
        <v>121.8</v>
      </c>
      <c r="E1767" s="127" t="s">
        <v>189</v>
      </c>
    </row>
    <row r="1768" spans="1:5" ht="15" x14ac:dyDescent="0.25">
      <c r="A1768" s="126">
        <v>39768</v>
      </c>
      <c r="B1768" s="127" t="s">
        <v>194</v>
      </c>
      <c r="C1768" s="128" t="s">
        <v>195</v>
      </c>
      <c r="D1768" s="129">
        <v>191.99</v>
      </c>
      <c r="E1768" s="127" t="s">
        <v>189</v>
      </c>
    </row>
    <row r="1769" spans="1:5" ht="15" x14ac:dyDescent="0.25">
      <c r="A1769" s="126">
        <v>39768</v>
      </c>
      <c r="B1769" s="127" t="s">
        <v>194</v>
      </c>
      <c r="C1769" s="128" t="s">
        <v>195</v>
      </c>
      <c r="D1769" s="129">
        <v>1744.27</v>
      </c>
      <c r="E1769" s="127" t="s">
        <v>189</v>
      </c>
    </row>
    <row r="1770" spans="1:5" ht="15" x14ac:dyDescent="0.25">
      <c r="A1770" s="126">
        <v>39768</v>
      </c>
      <c r="B1770" s="127" t="s">
        <v>194</v>
      </c>
      <c r="C1770" s="128" t="s">
        <v>195</v>
      </c>
      <c r="D1770" s="129">
        <v>195.6</v>
      </c>
      <c r="E1770" s="127" t="s">
        <v>189</v>
      </c>
    </row>
    <row r="1771" spans="1:5" ht="15" x14ac:dyDescent="0.25">
      <c r="A1771" s="126">
        <v>39768</v>
      </c>
      <c r="B1771" s="127" t="s">
        <v>194</v>
      </c>
      <c r="C1771" s="128" t="s">
        <v>195</v>
      </c>
      <c r="D1771" s="129">
        <v>126.22</v>
      </c>
      <c r="E1771" s="127" t="s">
        <v>189</v>
      </c>
    </row>
    <row r="1772" spans="1:5" ht="15" x14ac:dyDescent="0.25">
      <c r="A1772" s="126">
        <v>39768</v>
      </c>
      <c r="B1772" s="127" t="s">
        <v>194</v>
      </c>
      <c r="C1772" s="128" t="s">
        <v>195</v>
      </c>
      <c r="D1772" s="129">
        <v>113.15</v>
      </c>
      <c r="E1772" s="127" t="s">
        <v>189</v>
      </c>
    </row>
    <row r="1773" spans="1:5" ht="15" x14ac:dyDescent="0.25">
      <c r="A1773" s="126">
        <v>39768</v>
      </c>
      <c r="B1773" s="127" t="s">
        <v>194</v>
      </c>
      <c r="C1773" s="128" t="s">
        <v>195</v>
      </c>
      <c r="D1773" s="129">
        <v>190.51</v>
      </c>
      <c r="E1773" s="127" t="s">
        <v>189</v>
      </c>
    </row>
    <row r="1774" spans="1:5" ht="15" x14ac:dyDescent="0.25">
      <c r="A1774" s="126">
        <v>39768</v>
      </c>
      <c r="B1774" s="127" t="s">
        <v>194</v>
      </c>
      <c r="C1774" s="128" t="s">
        <v>195</v>
      </c>
      <c r="D1774" s="129">
        <v>294.02</v>
      </c>
      <c r="E1774" s="127" t="s">
        <v>189</v>
      </c>
    </row>
    <row r="1775" spans="1:5" ht="15" x14ac:dyDescent="0.25">
      <c r="A1775" s="126">
        <v>39768</v>
      </c>
      <c r="B1775" s="127" t="s">
        <v>190</v>
      </c>
      <c r="C1775" s="128" t="s">
        <v>191</v>
      </c>
      <c r="D1775" s="129">
        <v>1355.51</v>
      </c>
      <c r="E1775" s="127" t="s">
        <v>186</v>
      </c>
    </row>
    <row r="1776" spans="1:5" ht="15" x14ac:dyDescent="0.25">
      <c r="A1776" s="126">
        <v>39768</v>
      </c>
      <c r="B1776" s="127" t="s">
        <v>190</v>
      </c>
      <c r="C1776" s="128" t="s">
        <v>191</v>
      </c>
      <c r="D1776" s="129">
        <v>21.72</v>
      </c>
      <c r="E1776" s="127" t="s">
        <v>186</v>
      </c>
    </row>
    <row r="1777" spans="1:5" ht="15" x14ac:dyDescent="0.25">
      <c r="A1777" s="126">
        <v>39768</v>
      </c>
      <c r="B1777" s="127" t="s">
        <v>196</v>
      </c>
      <c r="C1777" s="128" t="s">
        <v>197</v>
      </c>
      <c r="D1777" s="129">
        <v>1412.41</v>
      </c>
      <c r="E1777" s="127" t="s">
        <v>186</v>
      </c>
    </row>
    <row r="1778" spans="1:5" ht="15" x14ac:dyDescent="0.25">
      <c r="A1778" s="126">
        <v>39769</v>
      </c>
      <c r="B1778" s="127" t="s">
        <v>184</v>
      </c>
      <c r="C1778" s="128" t="s">
        <v>185</v>
      </c>
      <c r="D1778" s="129">
        <v>21.44</v>
      </c>
      <c r="E1778" s="127" t="s">
        <v>186</v>
      </c>
    </row>
    <row r="1779" spans="1:5" ht="15" x14ac:dyDescent="0.25">
      <c r="A1779" s="126">
        <v>39769</v>
      </c>
      <c r="B1779" s="127" t="s">
        <v>184</v>
      </c>
      <c r="C1779" s="128" t="s">
        <v>185</v>
      </c>
      <c r="D1779" s="129">
        <v>3698.32</v>
      </c>
      <c r="E1779" s="127" t="s">
        <v>186</v>
      </c>
    </row>
    <row r="1780" spans="1:5" ht="15" x14ac:dyDescent="0.25">
      <c r="A1780" s="126">
        <v>39769</v>
      </c>
      <c r="B1780" s="127" t="s">
        <v>184</v>
      </c>
      <c r="C1780" s="128" t="s">
        <v>185</v>
      </c>
      <c r="D1780" s="129">
        <v>1.07</v>
      </c>
      <c r="E1780" s="127" t="s">
        <v>189</v>
      </c>
    </row>
    <row r="1781" spans="1:5" ht="15" x14ac:dyDescent="0.25">
      <c r="A1781" s="126">
        <v>39769</v>
      </c>
      <c r="B1781" s="127" t="s">
        <v>194</v>
      </c>
      <c r="C1781" s="128" t="s">
        <v>195</v>
      </c>
      <c r="D1781" s="129">
        <v>637.72</v>
      </c>
      <c r="E1781" s="127" t="s">
        <v>189</v>
      </c>
    </row>
    <row r="1782" spans="1:5" ht="15" x14ac:dyDescent="0.25">
      <c r="A1782" s="126">
        <v>39769</v>
      </c>
      <c r="B1782" s="127" t="s">
        <v>194</v>
      </c>
      <c r="C1782" s="128" t="s">
        <v>195</v>
      </c>
      <c r="D1782" s="129">
        <v>692.86</v>
      </c>
      <c r="E1782" s="127" t="s">
        <v>189</v>
      </c>
    </row>
    <row r="1783" spans="1:5" ht="15" x14ac:dyDescent="0.25">
      <c r="A1783" s="126">
        <v>39769</v>
      </c>
      <c r="B1783" s="127" t="s">
        <v>194</v>
      </c>
      <c r="C1783" s="128" t="s">
        <v>195</v>
      </c>
      <c r="D1783" s="129">
        <v>137.71</v>
      </c>
      <c r="E1783" s="127" t="s">
        <v>189</v>
      </c>
    </row>
    <row r="1784" spans="1:5" ht="15" x14ac:dyDescent="0.25">
      <c r="A1784" s="126">
        <v>39769</v>
      </c>
      <c r="B1784" s="127" t="s">
        <v>194</v>
      </c>
      <c r="C1784" s="128" t="s">
        <v>195</v>
      </c>
      <c r="D1784" s="129">
        <v>376.01</v>
      </c>
      <c r="E1784" s="127" t="s">
        <v>189</v>
      </c>
    </row>
    <row r="1785" spans="1:5" ht="15" x14ac:dyDescent="0.25">
      <c r="A1785" s="126">
        <v>39769</v>
      </c>
      <c r="B1785" s="127" t="s">
        <v>194</v>
      </c>
      <c r="C1785" s="128" t="s">
        <v>195</v>
      </c>
      <c r="D1785" s="129">
        <v>660.03</v>
      </c>
      <c r="E1785" s="127" t="s">
        <v>189</v>
      </c>
    </row>
    <row r="1786" spans="1:5" ht="15" x14ac:dyDescent="0.25">
      <c r="A1786" s="126">
        <v>39770</v>
      </c>
      <c r="B1786" s="127" t="s">
        <v>204</v>
      </c>
      <c r="C1786" s="128" t="s">
        <v>250</v>
      </c>
      <c r="D1786" s="129">
        <v>121.03</v>
      </c>
      <c r="E1786" s="127" t="s">
        <v>186</v>
      </c>
    </row>
    <row r="1787" spans="1:5" ht="15" x14ac:dyDescent="0.25">
      <c r="A1787" s="126">
        <v>39770</v>
      </c>
      <c r="B1787" s="127" t="s">
        <v>204</v>
      </c>
      <c r="C1787" s="128" t="s">
        <v>250</v>
      </c>
      <c r="D1787" s="129">
        <v>262.41000000000003</v>
      </c>
      <c r="E1787" s="127" t="s">
        <v>186</v>
      </c>
    </row>
    <row r="1788" spans="1:5" ht="15" x14ac:dyDescent="0.25">
      <c r="A1788" s="126">
        <v>39770</v>
      </c>
      <c r="B1788" s="127" t="s">
        <v>209</v>
      </c>
      <c r="C1788" s="128" t="s">
        <v>210</v>
      </c>
      <c r="D1788" s="129">
        <v>0.74</v>
      </c>
      <c r="E1788" s="127" t="s">
        <v>186</v>
      </c>
    </row>
    <row r="1789" spans="1:5" ht="15" x14ac:dyDescent="0.25">
      <c r="A1789" s="126">
        <v>39770</v>
      </c>
      <c r="B1789" s="127" t="s">
        <v>184</v>
      </c>
      <c r="C1789" s="128" t="s">
        <v>185</v>
      </c>
      <c r="D1789" s="129">
        <v>823.89</v>
      </c>
      <c r="E1789" s="127" t="s">
        <v>186</v>
      </c>
    </row>
    <row r="1790" spans="1:5" ht="15" x14ac:dyDescent="0.25">
      <c r="A1790" s="126">
        <v>39770</v>
      </c>
      <c r="B1790" s="127" t="s">
        <v>184</v>
      </c>
      <c r="C1790" s="128" t="s">
        <v>185</v>
      </c>
      <c r="D1790" s="129">
        <v>604.83000000000004</v>
      </c>
      <c r="E1790" s="127" t="s">
        <v>189</v>
      </c>
    </row>
    <row r="1791" spans="1:5" ht="15" x14ac:dyDescent="0.25">
      <c r="A1791" s="126">
        <v>39770</v>
      </c>
      <c r="B1791" s="127" t="s">
        <v>192</v>
      </c>
      <c r="C1791" s="128" t="s">
        <v>193</v>
      </c>
      <c r="D1791" s="129">
        <v>44.17</v>
      </c>
      <c r="E1791" s="127" t="s">
        <v>186</v>
      </c>
    </row>
    <row r="1792" spans="1:5" ht="15" x14ac:dyDescent="0.25">
      <c r="A1792" s="126">
        <v>39770</v>
      </c>
      <c r="B1792" s="127" t="s">
        <v>207</v>
      </c>
      <c r="C1792" s="128" t="s">
        <v>212</v>
      </c>
      <c r="D1792" s="129">
        <v>7.59</v>
      </c>
      <c r="E1792" s="127" t="s">
        <v>189</v>
      </c>
    </row>
    <row r="1793" spans="1:5" ht="15" x14ac:dyDescent="0.25">
      <c r="A1793" s="126">
        <v>39770</v>
      </c>
      <c r="B1793" s="127" t="s">
        <v>194</v>
      </c>
      <c r="C1793" s="128" t="s">
        <v>195</v>
      </c>
      <c r="D1793" s="129">
        <v>348.53</v>
      </c>
      <c r="E1793" s="127" t="s">
        <v>189</v>
      </c>
    </row>
    <row r="1794" spans="1:5" ht="15" x14ac:dyDescent="0.25">
      <c r="A1794" s="126">
        <v>39770</v>
      </c>
      <c r="B1794" s="127" t="s">
        <v>194</v>
      </c>
      <c r="C1794" s="128" t="s">
        <v>195</v>
      </c>
      <c r="D1794" s="129">
        <v>659.54</v>
      </c>
      <c r="E1794" s="127" t="s">
        <v>189</v>
      </c>
    </row>
    <row r="1795" spans="1:5" ht="15" x14ac:dyDescent="0.25">
      <c r="A1795" s="126">
        <v>39770</v>
      </c>
      <c r="B1795" s="127" t="s">
        <v>194</v>
      </c>
      <c r="C1795" s="128" t="s">
        <v>195</v>
      </c>
      <c r="D1795" s="129">
        <v>1894.56</v>
      </c>
      <c r="E1795" s="127" t="s">
        <v>189</v>
      </c>
    </row>
    <row r="1796" spans="1:5" ht="15" x14ac:dyDescent="0.25">
      <c r="A1796" s="126">
        <v>39770</v>
      </c>
      <c r="B1796" s="127" t="s">
        <v>194</v>
      </c>
      <c r="C1796" s="128" t="s">
        <v>195</v>
      </c>
      <c r="D1796" s="129">
        <v>161.93</v>
      </c>
      <c r="E1796" s="127" t="s">
        <v>189</v>
      </c>
    </row>
    <row r="1797" spans="1:5" ht="15" x14ac:dyDescent="0.25">
      <c r="A1797" s="126">
        <v>39770</v>
      </c>
      <c r="B1797" s="127" t="s">
        <v>187</v>
      </c>
      <c r="C1797" s="128" t="s">
        <v>188</v>
      </c>
      <c r="D1797" s="129">
        <v>70.83</v>
      </c>
      <c r="E1797" s="127" t="s">
        <v>186</v>
      </c>
    </row>
    <row r="1798" spans="1:5" ht="15" x14ac:dyDescent="0.25">
      <c r="A1798" s="126">
        <v>39770</v>
      </c>
      <c r="B1798" s="127" t="s">
        <v>190</v>
      </c>
      <c r="C1798" s="128" t="s">
        <v>191</v>
      </c>
      <c r="D1798" s="129">
        <v>1416.27</v>
      </c>
      <c r="E1798" s="127" t="s">
        <v>186</v>
      </c>
    </row>
    <row r="1799" spans="1:5" ht="15" x14ac:dyDescent="0.25">
      <c r="A1799" s="126">
        <v>39770</v>
      </c>
      <c r="B1799" s="127" t="s">
        <v>196</v>
      </c>
      <c r="C1799" s="128" t="s">
        <v>197</v>
      </c>
      <c r="D1799" s="129">
        <v>3145.43</v>
      </c>
      <c r="E1799" s="127" t="s">
        <v>186</v>
      </c>
    </row>
    <row r="1800" spans="1:5" ht="15" x14ac:dyDescent="0.25">
      <c r="A1800" s="126">
        <v>39771</v>
      </c>
      <c r="B1800" s="127" t="s">
        <v>190</v>
      </c>
      <c r="C1800" s="128" t="s">
        <v>191</v>
      </c>
      <c r="D1800" s="129">
        <v>19321.78</v>
      </c>
      <c r="E1800" s="127" t="s">
        <v>189</v>
      </c>
    </row>
    <row r="1801" spans="1:5" ht="15" x14ac:dyDescent="0.25">
      <c r="A1801" s="126">
        <v>39773</v>
      </c>
      <c r="B1801" s="127" t="s">
        <v>194</v>
      </c>
      <c r="C1801" s="128" t="s">
        <v>195</v>
      </c>
      <c r="D1801" s="129">
        <v>54.74</v>
      </c>
      <c r="E1801" s="127" t="s">
        <v>189</v>
      </c>
    </row>
    <row r="1802" spans="1:5" ht="15" x14ac:dyDescent="0.25">
      <c r="A1802" s="126">
        <v>39773</v>
      </c>
      <c r="B1802" s="127" t="s">
        <v>194</v>
      </c>
      <c r="C1802" s="128" t="s">
        <v>195</v>
      </c>
      <c r="D1802" s="129">
        <v>106.74</v>
      </c>
      <c r="E1802" s="127" t="s">
        <v>189</v>
      </c>
    </row>
    <row r="1803" spans="1:5" ht="15" x14ac:dyDescent="0.25">
      <c r="A1803" s="126">
        <v>39773</v>
      </c>
      <c r="B1803" s="127" t="s">
        <v>194</v>
      </c>
      <c r="C1803" s="128" t="s">
        <v>195</v>
      </c>
      <c r="D1803" s="129">
        <v>432.09</v>
      </c>
      <c r="E1803" s="127" t="s">
        <v>189</v>
      </c>
    </row>
    <row r="1804" spans="1:5" ht="15" x14ac:dyDescent="0.25">
      <c r="A1804" s="126">
        <v>39773</v>
      </c>
      <c r="B1804" s="127" t="s">
        <v>194</v>
      </c>
      <c r="C1804" s="128" t="s">
        <v>195</v>
      </c>
      <c r="D1804" s="129">
        <v>15931.03</v>
      </c>
      <c r="E1804" s="127" t="s">
        <v>189</v>
      </c>
    </row>
    <row r="1805" spans="1:5" ht="15" x14ac:dyDescent="0.25">
      <c r="A1805" s="126">
        <v>39773</v>
      </c>
      <c r="B1805" s="127" t="s">
        <v>194</v>
      </c>
      <c r="C1805" s="128" t="s">
        <v>195</v>
      </c>
      <c r="D1805" s="129">
        <v>640.71</v>
      </c>
      <c r="E1805" s="127" t="s">
        <v>189</v>
      </c>
    </row>
    <row r="1806" spans="1:5" ht="15" x14ac:dyDescent="0.25">
      <c r="A1806" s="126">
        <v>39773</v>
      </c>
      <c r="B1806" s="127" t="s">
        <v>194</v>
      </c>
      <c r="C1806" s="128" t="s">
        <v>195</v>
      </c>
      <c r="D1806" s="129">
        <v>1461.86</v>
      </c>
      <c r="E1806" s="127" t="s">
        <v>189</v>
      </c>
    </row>
    <row r="1807" spans="1:5" ht="15" x14ac:dyDescent="0.25">
      <c r="A1807" s="126">
        <v>39773</v>
      </c>
      <c r="B1807" s="127" t="s">
        <v>187</v>
      </c>
      <c r="C1807" s="128" t="s">
        <v>188</v>
      </c>
      <c r="D1807" s="129">
        <v>119.59</v>
      </c>
      <c r="E1807" s="127" t="s">
        <v>186</v>
      </c>
    </row>
    <row r="1808" spans="1:5" ht="15" x14ac:dyDescent="0.25">
      <c r="A1808" s="126">
        <v>39773</v>
      </c>
      <c r="B1808" s="127" t="s">
        <v>190</v>
      </c>
      <c r="C1808" s="128" t="s">
        <v>191</v>
      </c>
      <c r="D1808" s="129">
        <v>735.47</v>
      </c>
      <c r="E1808" s="127" t="s">
        <v>186</v>
      </c>
    </row>
    <row r="1809" spans="1:5" ht="15" x14ac:dyDescent="0.25">
      <c r="A1809" s="126">
        <v>39773</v>
      </c>
      <c r="B1809" s="127" t="s">
        <v>196</v>
      </c>
      <c r="C1809" s="128" t="s">
        <v>197</v>
      </c>
      <c r="D1809" s="129">
        <v>3557.96</v>
      </c>
      <c r="E1809" s="127" t="s">
        <v>186</v>
      </c>
    </row>
    <row r="1810" spans="1:5" ht="15" x14ac:dyDescent="0.25">
      <c r="A1810" s="126">
        <v>39774</v>
      </c>
      <c r="B1810" s="127" t="s">
        <v>207</v>
      </c>
      <c r="C1810" s="128" t="s">
        <v>212</v>
      </c>
      <c r="D1810" s="129">
        <v>193.52</v>
      </c>
      <c r="E1810" s="127" t="s">
        <v>186</v>
      </c>
    </row>
    <row r="1811" spans="1:5" ht="15" x14ac:dyDescent="0.25">
      <c r="A1811" s="126">
        <v>39774</v>
      </c>
      <c r="B1811" s="127" t="s">
        <v>194</v>
      </c>
      <c r="C1811" s="128" t="s">
        <v>195</v>
      </c>
      <c r="D1811" s="129">
        <v>2053.34</v>
      </c>
      <c r="E1811" s="127" t="s">
        <v>189</v>
      </c>
    </row>
    <row r="1812" spans="1:5" ht="15" x14ac:dyDescent="0.25">
      <c r="A1812" s="126">
        <v>39774</v>
      </c>
      <c r="B1812" s="127" t="s">
        <v>194</v>
      </c>
      <c r="C1812" s="128" t="s">
        <v>195</v>
      </c>
      <c r="D1812" s="129">
        <v>55.4</v>
      </c>
      <c r="E1812" s="127" t="s">
        <v>189</v>
      </c>
    </row>
    <row r="1813" spans="1:5" ht="15" x14ac:dyDescent="0.25">
      <c r="A1813" s="126">
        <v>39774</v>
      </c>
      <c r="B1813" s="127" t="s">
        <v>194</v>
      </c>
      <c r="C1813" s="128" t="s">
        <v>195</v>
      </c>
      <c r="D1813" s="129">
        <v>855.5</v>
      </c>
      <c r="E1813" s="127" t="s">
        <v>189</v>
      </c>
    </row>
    <row r="1814" spans="1:5" ht="15" x14ac:dyDescent="0.25">
      <c r="A1814" s="126">
        <v>39774</v>
      </c>
      <c r="B1814" s="127" t="s">
        <v>194</v>
      </c>
      <c r="C1814" s="128" t="s">
        <v>195</v>
      </c>
      <c r="D1814" s="129">
        <v>340.6</v>
      </c>
      <c r="E1814" s="127" t="s">
        <v>189</v>
      </c>
    </row>
    <row r="1815" spans="1:5" ht="15" x14ac:dyDescent="0.25">
      <c r="A1815" s="126">
        <v>39774</v>
      </c>
      <c r="B1815" s="127" t="s">
        <v>194</v>
      </c>
      <c r="C1815" s="128" t="s">
        <v>195</v>
      </c>
      <c r="D1815" s="129">
        <v>1180.49</v>
      </c>
      <c r="E1815" s="127" t="s">
        <v>189</v>
      </c>
    </row>
    <row r="1816" spans="1:5" ht="15" x14ac:dyDescent="0.25">
      <c r="A1816" s="126">
        <v>39774</v>
      </c>
      <c r="B1816" s="127" t="s">
        <v>194</v>
      </c>
      <c r="C1816" s="128" t="s">
        <v>195</v>
      </c>
      <c r="D1816" s="129">
        <v>104.64</v>
      </c>
      <c r="E1816" s="127" t="s">
        <v>189</v>
      </c>
    </row>
    <row r="1817" spans="1:5" ht="15" x14ac:dyDescent="0.25">
      <c r="A1817" s="126">
        <v>39775</v>
      </c>
      <c r="B1817" s="127" t="s">
        <v>192</v>
      </c>
      <c r="C1817" s="128" t="s">
        <v>193</v>
      </c>
      <c r="D1817" s="129">
        <v>70.69</v>
      </c>
      <c r="E1817" s="127" t="s">
        <v>189</v>
      </c>
    </row>
    <row r="1818" spans="1:5" ht="15" x14ac:dyDescent="0.25">
      <c r="A1818" s="126">
        <v>39775</v>
      </c>
      <c r="B1818" s="127" t="s">
        <v>194</v>
      </c>
      <c r="C1818" s="128" t="s">
        <v>195</v>
      </c>
      <c r="D1818" s="129">
        <v>174.16</v>
      </c>
      <c r="E1818" s="127" t="s">
        <v>189</v>
      </c>
    </row>
    <row r="1819" spans="1:5" ht="15" x14ac:dyDescent="0.25">
      <c r="A1819" s="126">
        <v>39775</v>
      </c>
      <c r="B1819" s="127" t="s">
        <v>194</v>
      </c>
      <c r="C1819" s="128" t="s">
        <v>195</v>
      </c>
      <c r="D1819" s="129">
        <v>28.78</v>
      </c>
      <c r="E1819" s="127" t="s">
        <v>189</v>
      </c>
    </row>
    <row r="1820" spans="1:5" ht="15" x14ac:dyDescent="0.25">
      <c r="A1820" s="126">
        <v>39775</v>
      </c>
      <c r="B1820" s="127" t="s">
        <v>190</v>
      </c>
      <c r="C1820" s="128" t="s">
        <v>191</v>
      </c>
      <c r="D1820" s="129">
        <v>389.4</v>
      </c>
      <c r="E1820" s="127" t="s">
        <v>186</v>
      </c>
    </row>
    <row r="1821" spans="1:5" ht="15" x14ac:dyDescent="0.25">
      <c r="A1821" s="126">
        <v>39775</v>
      </c>
      <c r="B1821" s="127" t="s">
        <v>190</v>
      </c>
      <c r="C1821" s="128" t="s">
        <v>191</v>
      </c>
      <c r="D1821" s="129">
        <v>1111.18</v>
      </c>
      <c r="E1821" s="127" t="s">
        <v>186</v>
      </c>
    </row>
    <row r="1822" spans="1:5" ht="15" x14ac:dyDescent="0.25">
      <c r="A1822" s="126">
        <v>39775</v>
      </c>
      <c r="B1822" s="127" t="s">
        <v>190</v>
      </c>
      <c r="C1822" s="128" t="s">
        <v>191</v>
      </c>
      <c r="D1822" s="129">
        <v>7508.87</v>
      </c>
      <c r="E1822" s="127" t="s">
        <v>186</v>
      </c>
    </row>
    <row r="1823" spans="1:5" ht="15" x14ac:dyDescent="0.25">
      <c r="A1823" s="126">
        <v>39775</v>
      </c>
      <c r="B1823" s="127" t="s">
        <v>196</v>
      </c>
      <c r="C1823" s="128" t="s">
        <v>197</v>
      </c>
      <c r="D1823" s="129">
        <v>2358.66</v>
      </c>
      <c r="E1823" s="127" t="s">
        <v>186</v>
      </c>
    </row>
    <row r="1824" spans="1:5" ht="15" x14ac:dyDescent="0.25">
      <c r="A1824" s="126">
        <v>39776</v>
      </c>
      <c r="B1824" s="127" t="s">
        <v>192</v>
      </c>
      <c r="C1824" s="128" t="s">
        <v>193</v>
      </c>
      <c r="D1824" s="129">
        <v>1.55</v>
      </c>
      <c r="E1824" s="127" t="s">
        <v>189</v>
      </c>
    </row>
    <row r="1825" spans="1:5" ht="15" x14ac:dyDescent="0.25">
      <c r="A1825" s="126">
        <v>39776</v>
      </c>
      <c r="B1825" s="127" t="s">
        <v>194</v>
      </c>
      <c r="C1825" s="128" t="s">
        <v>195</v>
      </c>
      <c r="D1825" s="129">
        <v>129.26</v>
      </c>
      <c r="E1825" s="127" t="s">
        <v>189</v>
      </c>
    </row>
    <row r="1826" spans="1:5" ht="15" x14ac:dyDescent="0.25">
      <c r="A1826" s="126">
        <v>39776</v>
      </c>
      <c r="B1826" s="127" t="s">
        <v>194</v>
      </c>
      <c r="C1826" s="128" t="s">
        <v>195</v>
      </c>
      <c r="D1826" s="129">
        <v>174.5</v>
      </c>
      <c r="E1826" s="127" t="s">
        <v>189</v>
      </c>
    </row>
    <row r="1827" spans="1:5" ht="15" x14ac:dyDescent="0.25">
      <c r="A1827" s="126">
        <v>39776</v>
      </c>
      <c r="B1827" s="127" t="s">
        <v>194</v>
      </c>
      <c r="C1827" s="128" t="s">
        <v>195</v>
      </c>
      <c r="D1827" s="129">
        <v>715.27</v>
      </c>
      <c r="E1827" s="127" t="s">
        <v>189</v>
      </c>
    </row>
    <row r="1828" spans="1:5" ht="15" x14ac:dyDescent="0.25">
      <c r="A1828" s="126">
        <v>39777</v>
      </c>
      <c r="B1828" s="127" t="s">
        <v>184</v>
      </c>
      <c r="C1828" s="128" t="s">
        <v>185</v>
      </c>
      <c r="D1828" s="129">
        <v>888.13</v>
      </c>
      <c r="E1828" s="127" t="s">
        <v>186</v>
      </c>
    </row>
    <row r="1829" spans="1:5" ht="15" x14ac:dyDescent="0.25">
      <c r="A1829" s="126">
        <v>39777</v>
      </c>
      <c r="B1829" s="127" t="s">
        <v>184</v>
      </c>
      <c r="C1829" s="128" t="s">
        <v>185</v>
      </c>
      <c r="D1829" s="129">
        <v>47.07</v>
      </c>
      <c r="E1829" s="127" t="s">
        <v>186</v>
      </c>
    </row>
    <row r="1830" spans="1:5" ht="15" x14ac:dyDescent="0.25">
      <c r="A1830" s="126">
        <v>39777</v>
      </c>
      <c r="B1830" s="127" t="s">
        <v>184</v>
      </c>
      <c r="C1830" s="128" t="s">
        <v>185</v>
      </c>
      <c r="D1830" s="129">
        <v>4240.01</v>
      </c>
      <c r="E1830" s="127" t="s">
        <v>186</v>
      </c>
    </row>
    <row r="1831" spans="1:5" ht="15" x14ac:dyDescent="0.25">
      <c r="A1831" s="126">
        <v>39777</v>
      </c>
      <c r="B1831" s="127" t="s">
        <v>194</v>
      </c>
      <c r="C1831" s="128" t="s">
        <v>195</v>
      </c>
      <c r="D1831" s="129">
        <v>168.16</v>
      </c>
      <c r="E1831" s="127" t="s">
        <v>189</v>
      </c>
    </row>
    <row r="1832" spans="1:5" ht="15" x14ac:dyDescent="0.25">
      <c r="A1832" s="126">
        <v>39777</v>
      </c>
      <c r="B1832" s="127" t="s">
        <v>194</v>
      </c>
      <c r="C1832" s="128" t="s">
        <v>195</v>
      </c>
      <c r="D1832" s="129">
        <v>556.66</v>
      </c>
      <c r="E1832" s="127" t="s">
        <v>189</v>
      </c>
    </row>
    <row r="1833" spans="1:5" ht="15" x14ac:dyDescent="0.25">
      <c r="A1833" s="126">
        <v>39777</v>
      </c>
      <c r="B1833" s="127" t="s">
        <v>194</v>
      </c>
      <c r="C1833" s="128" t="s">
        <v>195</v>
      </c>
      <c r="D1833" s="129">
        <v>571.16999999999996</v>
      </c>
      <c r="E1833" s="127" t="s">
        <v>189</v>
      </c>
    </row>
    <row r="1834" spans="1:5" ht="15" x14ac:dyDescent="0.25">
      <c r="A1834" s="126">
        <v>39777</v>
      </c>
      <c r="B1834" s="127" t="s">
        <v>194</v>
      </c>
      <c r="C1834" s="128" t="s">
        <v>195</v>
      </c>
      <c r="D1834" s="129">
        <v>1759.94</v>
      </c>
      <c r="E1834" s="127" t="s">
        <v>189</v>
      </c>
    </row>
    <row r="1835" spans="1:5" ht="15" x14ac:dyDescent="0.25">
      <c r="A1835" s="126">
        <v>39777</v>
      </c>
      <c r="B1835" s="127" t="s">
        <v>190</v>
      </c>
      <c r="C1835" s="128" t="s">
        <v>191</v>
      </c>
      <c r="D1835" s="129">
        <v>6491.59</v>
      </c>
      <c r="E1835" s="127" t="s">
        <v>189</v>
      </c>
    </row>
    <row r="1836" spans="1:5" ht="15" x14ac:dyDescent="0.25">
      <c r="A1836" s="126">
        <v>39777</v>
      </c>
      <c r="B1836" s="127" t="s">
        <v>196</v>
      </c>
      <c r="C1836" s="128" t="s">
        <v>197</v>
      </c>
      <c r="D1836" s="129">
        <v>904.62</v>
      </c>
      <c r="E1836" s="127" t="s">
        <v>186</v>
      </c>
    </row>
    <row r="1837" spans="1:5" ht="15" x14ac:dyDescent="0.25">
      <c r="A1837" s="126">
        <v>39777</v>
      </c>
      <c r="B1837" s="127" t="s">
        <v>196</v>
      </c>
      <c r="C1837" s="128" t="s">
        <v>197</v>
      </c>
      <c r="D1837" s="129">
        <v>6491.59</v>
      </c>
      <c r="E1837" s="127" t="s">
        <v>186</v>
      </c>
    </row>
    <row r="1838" spans="1:5" ht="15" x14ac:dyDescent="0.25">
      <c r="A1838" s="126">
        <v>39779</v>
      </c>
      <c r="B1838" s="127" t="s">
        <v>196</v>
      </c>
      <c r="C1838" s="128" t="s">
        <v>197</v>
      </c>
      <c r="D1838" s="129">
        <v>4504.62</v>
      </c>
      <c r="E1838" s="127" t="s">
        <v>186</v>
      </c>
    </row>
    <row r="1839" spans="1:5" ht="15" x14ac:dyDescent="0.25">
      <c r="A1839" s="126">
        <v>39780</v>
      </c>
      <c r="B1839" s="127" t="s">
        <v>184</v>
      </c>
      <c r="C1839" s="128" t="s">
        <v>185</v>
      </c>
      <c r="D1839" s="129">
        <v>3468.34</v>
      </c>
      <c r="E1839" s="127" t="s">
        <v>186</v>
      </c>
    </row>
    <row r="1840" spans="1:5" ht="15" x14ac:dyDescent="0.25">
      <c r="A1840" s="126">
        <v>39780</v>
      </c>
      <c r="B1840" s="127" t="s">
        <v>194</v>
      </c>
      <c r="C1840" s="128" t="s">
        <v>195</v>
      </c>
      <c r="D1840" s="129">
        <v>205.08</v>
      </c>
      <c r="E1840" s="127" t="s">
        <v>189</v>
      </c>
    </row>
    <row r="1841" spans="1:5" ht="15" x14ac:dyDescent="0.25">
      <c r="A1841" s="126">
        <v>39780</v>
      </c>
      <c r="B1841" s="127" t="s">
        <v>194</v>
      </c>
      <c r="C1841" s="128" t="s">
        <v>195</v>
      </c>
      <c r="D1841" s="129">
        <v>450.29</v>
      </c>
      <c r="E1841" s="127" t="s">
        <v>189</v>
      </c>
    </row>
    <row r="1842" spans="1:5" ht="15" x14ac:dyDescent="0.25">
      <c r="A1842" s="126">
        <v>39780</v>
      </c>
      <c r="B1842" s="127" t="s">
        <v>194</v>
      </c>
      <c r="C1842" s="128" t="s">
        <v>195</v>
      </c>
      <c r="D1842" s="129">
        <v>60.12</v>
      </c>
      <c r="E1842" s="127" t="s">
        <v>189</v>
      </c>
    </row>
    <row r="1843" spans="1:5" ht="15" x14ac:dyDescent="0.25">
      <c r="A1843" s="126">
        <v>39780</v>
      </c>
      <c r="B1843" s="127" t="s">
        <v>194</v>
      </c>
      <c r="C1843" s="128" t="s">
        <v>195</v>
      </c>
      <c r="D1843" s="129">
        <v>158.80000000000001</v>
      </c>
      <c r="E1843" s="127" t="s">
        <v>189</v>
      </c>
    </row>
    <row r="1844" spans="1:5" ht="15" x14ac:dyDescent="0.25">
      <c r="A1844" s="126">
        <v>39780</v>
      </c>
      <c r="B1844" s="127" t="s">
        <v>190</v>
      </c>
      <c r="C1844" s="128" t="s">
        <v>191</v>
      </c>
      <c r="D1844" s="129">
        <v>402.13</v>
      </c>
      <c r="E1844" s="127" t="s">
        <v>186</v>
      </c>
    </row>
    <row r="1845" spans="1:5" ht="15" x14ac:dyDescent="0.25">
      <c r="A1845" s="126">
        <v>39781</v>
      </c>
      <c r="B1845" s="127" t="s">
        <v>204</v>
      </c>
      <c r="C1845" s="128" t="s">
        <v>250</v>
      </c>
      <c r="D1845" s="129">
        <v>982.07</v>
      </c>
      <c r="E1845" s="127" t="s">
        <v>189</v>
      </c>
    </row>
    <row r="1846" spans="1:5" ht="15" x14ac:dyDescent="0.25">
      <c r="A1846" s="126">
        <v>39781</v>
      </c>
      <c r="B1846" s="127" t="s">
        <v>194</v>
      </c>
      <c r="C1846" s="128" t="s">
        <v>237</v>
      </c>
      <c r="D1846" s="129">
        <v>10.79</v>
      </c>
      <c r="E1846" s="127" t="s">
        <v>189</v>
      </c>
    </row>
    <row r="1847" spans="1:5" ht="15" x14ac:dyDescent="0.25">
      <c r="A1847" s="126">
        <v>39781</v>
      </c>
      <c r="B1847" s="127" t="s">
        <v>204</v>
      </c>
      <c r="C1847" s="128" t="s">
        <v>230</v>
      </c>
      <c r="D1847" s="129">
        <v>675.17</v>
      </c>
      <c r="E1847" s="127" t="s">
        <v>189</v>
      </c>
    </row>
    <row r="1848" spans="1:5" ht="15" x14ac:dyDescent="0.25">
      <c r="A1848" s="126">
        <v>39781</v>
      </c>
      <c r="B1848" s="127" t="s">
        <v>184</v>
      </c>
      <c r="C1848" s="128" t="s">
        <v>185</v>
      </c>
      <c r="D1848" s="129">
        <v>1797.66</v>
      </c>
      <c r="E1848" s="127" t="s">
        <v>186</v>
      </c>
    </row>
    <row r="1849" spans="1:5" ht="15" x14ac:dyDescent="0.25">
      <c r="A1849" s="126">
        <v>39781</v>
      </c>
      <c r="B1849" s="127" t="s">
        <v>192</v>
      </c>
      <c r="C1849" s="128" t="s">
        <v>193</v>
      </c>
      <c r="D1849" s="129">
        <v>95.52</v>
      </c>
      <c r="E1849" s="127" t="s">
        <v>189</v>
      </c>
    </row>
    <row r="1850" spans="1:5" ht="15" x14ac:dyDescent="0.25">
      <c r="A1850" s="126">
        <v>39781</v>
      </c>
      <c r="B1850" s="127" t="s">
        <v>194</v>
      </c>
      <c r="C1850" s="128" t="s">
        <v>195</v>
      </c>
      <c r="D1850" s="129">
        <v>228.56</v>
      </c>
      <c r="E1850" s="127" t="s">
        <v>189</v>
      </c>
    </row>
    <row r="1851" spans="1:5" ht="15" x14ac:dyDescent="0.25">
      <c r="A1851" s="126">
        <v>39781</v>
      </c>
      <c r="B1851" s="127" t="s">
        <v>194</v>
      </c>
      <c r="C1851" s="128" t="s">
        <v>195</v>
      </c>
      <c r="D1851" s="129">
        <v>237.77</v>
      </c>
      <c r="E1851" s="127" t="s">
        <v>189</v>
      </c>
    </row>
    <row r="1852" spans="1:5" ht="15" x14ac:dyDescent="0.25">
      <c r="A1852" s="126">
        <v>39781</v>
      </c>
      <c r="B1852" s="127" t="s">
        <v>194</v>
      </c>
      <c r="C1852" s="128" t="s">
        <v>195</v>
      </c>
      <c r="D1852" s="129">
        <v>54.08</v>
      </c>
      <c r="E1852" s="127" t="s">
        <v>189</v>
      </c>
    </row>
    <row r="1853" spans="1:5" ht="15" x14ac:dyDescent="0.25">
      <c r="A1853" s="126">
        <v>39781</v>
      </c>
      <c r="B1853" s="127" t="s">
        <v>194</v>
      </c>
      <c r="C1853" s="128" t="s">
        <v>195</v>
      </c>
      <c r="D1853" s="129">
        <v>1197.54</v>
      </c>
      <c r="E1853" s="127" t="s">
        <v>189</v>
      </c>
    </row>
    <row r="1854" spans="1:5" ht="15" x14ac:dyDescent="0.25">
      <c r="A1854" s="126">
        <v>39781</v>
      </c>
      <c r="B1854" s="127" t="s">
        <v>194</v>
      </c>
      <c r="C1854" s="128" t="s">
        <v>195</v>
      </c>
      <c r="D1854" s="129">
        <v>61166.87</v>
      </c>
      <c r="E1854" s="127" t="s">
        <v>186</v>
      </c>
    </row>
    <row r="1855" spans="1:5" ht="15" x14ac:dyDescent="0.25">
      <c r="A1855" s="126">
        <v>39781</v>
      </c>
      <c r="B1855" s="127" t="s">
        <v>249</v>
      </c>
      <c r="C1855" s="128" t="s">
        <v>219</v>
      </c>
      <c r="D1855" s="129">
        <v>333.44</v>
      </c>
      <c r="E1855" s="127" t="s">
        <v>189</v>
      </c>
    </row>
    <row r="1856" spans="1:5" ht="15" x14ac:dyDescent="0.25">
      <c r="A1856" s="126">
        <v>39781</v>
      </c>
      <c r="B1856" s="127" t="s">
        <v>190</v>
      </c>
      <c r="C1856" s="128" t="s">
        <v>191</v>
      </c>
      <c r="D1856" s="129">
        <v>3059.7</v>
      </c>
      <c r="E1856" s="127" t="s">
        <v>189</v>
      </c>
    </row>
    <row r="1857" spans="1:5" ht="15" x14ac:dyDescent="0.25">
      <c r="A1857" s="126">
        <v>39781</v>
      </c>
      <c r="B1857" s="127" t="s">
        <v>187</v>
      </c>
      <c r="C1857" s="128" t="s">
        <v>222</v>
      </c>
      <c r="D1857" s="129">
        <v>7055.73</v>
      </c>
      <c r="E1857" s="127" t="s">
        <v>189</v>
      </c>
    </row>
    <row r="1858" spans="1:5" ht="15" x14ac:dyDescent="0.25">
      <c r="A1858" s="126">
        <v>39781</v>
      </c>
      <c r="B1858" s="127" t="s">
        <v>196</v>
      </c>
      <c r="C1858" s="128" t="s">
        <v>206</v>
      </c>
      <c r="D1858" s="129">
        <v>1617.49</v>
      </c>
      <c r="E1858" s="127" t="s">
        <v>186</v>
      </c>
    </row>
    <row r="1859" spans="1:5" ht="15" x14ac:dyDescent="0.25">
      <c r="A1859" s="126">
        <v>39781</v>
      </c>
      <c r="B1859" s="127" t="s">
        <v>196</v>
      </c>
      <c r="C1859" s="128" t="s">
        <v>206</v>
      </c>
      <c r="D1859" s="129">
        <v>6175.77</v>
      </c>
      <c r="E1859" s="127" t="s">
        <v>186</v>
      </c>
    </row>
    <row r="1860" spans="1:5" ht="15" x14ac:dyDescent="0.25">
      <c r="A1860" s="126">
        <v>39781</v>
      </c>
      <c r="B1860" s="127" t="s">
        <v>215</v>
      </c>
      <c r="C1860" s="128" t="s">
        <v>206</v>
      </c>
      <c r="D1860" s="129">
        <v>1248.69</v>
      </c>
      <c r="E1860" s="127" t="s">
        <v>189</v>
      </c>
    </row>
    <row r="1861" spans="1:5" ht="15" x14ac:dyDescent="0.25">
      <c r="A1861" s="126">
        <v>39781</v>
      </c>
      <c r="B1861" s="127" t="s">
        <v>190</v>
      </c>
      <c r="C1861" s="128" t="s">
        <v>217</v>
      </c>
      <c r="D1861" s="129">
        <v>3496.74</v>
      </c>
      <c r="E1861" s="127" t="s">
        <v>186</v>
      </c>
    </row>
    <row r="1862" spans="1:5" ht="15" x14ac:dyDescent="0.25">
      <c r="A1862" s="126">
        <v>39781</v>
      </c>
      <c r="B1862" s="127" t="s">
        <v>226</v>
      </c>
      <c r="C1862" s="128" t="s">
        <v>227</v>
      </c>
      <c r="D1862" s="129">
        <v>10.130000000000001</v>
      </c>
      <c r="E1862" s="127" t="s">
        <v>189</v>
      </c>
    </row>
    <row r="1863" spans="1:5" ht="15" x14ac:dyDescent="0.25">
      <c r="A1863" s="126">
        <v>39781</v>
      </c>
      <c r="B1863" s="127" t="s">
        <v>196</v>
      </c>
      <c r="C1863" s="128" t="s">
        <v>197</v>
      </c>
      <c r="D1863" s="129">
        <v>5269.98</v>
      </c>
      <c r="E1863" s="127" t="s">
        <v>189</v>
      </c>
    </row>
    <row r="1864" spans="1:5" ht="15" x14ac:dyDescent="0.25">
      <c r="A1864" s="126">
        <v>39781</v>
      </c>
      <c r="B1864" s="127" t="s">
        <v>190</v>
      </c>
      <c r="C1864" s="128" t="s">
        <v>213</v>
      </c>
      <c r="D1864" s="129">
        <v>12.15</v>
      </c>
      <c r="E1864" s="127" t="s">
        <v>186</v>
      </c>
    </row>
    <row r="1865" spans="1:5" ht="15" x14ac:dyDescent="0.25">
      <c r="A1865" s="126">
        <v>39781</v>
      </c>
      <c r="B1865" s="127" t="s">
        <v>190</v>
      </c>
      <c r="C1865" s="128" t="s">
        <v>211</v>
      </c>
      <c r="D1865" s="129">
        <v>203.1</v>
      </c>
      <c r="E1865" s="127" t="s">
        <v>186</v>
      </c>
    </row>
    <row r="1866" spans="1:5" ht="15" x14ac:dyDescent="0.25">
      <c r="A1866" s="126">
        <v>39781</v>
      </c>
      <c r="B1866" s="127" t="s">
        <v>190</v>
      </c>
      <c r="C1866" s="128" t="s">
        <v>211</v>
      </c>
      <c r="D1866" s="129">
        <v>775.86</v>
      </c>
      <c r="E1866" s="127" t="s">
        <v>186</v>
      </c>
    </row>
    <row r="1867" spans="1:5" ht="15" x14ac:dyDescent="0.25">
      <c r="A1867" s="126">
        <v>39781</v>
      </c>
      <c r="B1867" s="127" t="s">
        <v>190</v>
      </c>
      <c r="C1867" s="128" t="s">
        <v>211</v>
      </c>
      <c r="D1867" s="129">
        <v>27.29</v>
      </c>
      <c r="E1867" s="127" t="s">
        <v>186</v>
      </c>
    </row>
    <row r="1868" spans="1:5" ht="15" x14ac:dyDescent="0.25">
      <c r="A1868" s="126">
        <v>39781</v>
      </c>
      <c r="B1868" s="127" t="s">
        <v>190</v>
      </c>
      <c r="C1868" s="128" t="s">
        <v>211</v>
      </c>
      <c r="D1868" s="129">
        <v>57.21</v>
      </c>
      <c r="E1868" s="127" t="s">
        <v>186</v>
      </c>
    </row>
    <row r="1869" spans="1:5" ht="15" x14ac:dyDescent="0.25">
      <c r="A1869" s="126">
        <v>39781</v>
      </c>
      <c r="B1869" s="127" t="s">
        <v>190</v>
      </c>
      <c r="C1869" s="128" t="s">
        <v>211</v>
      </c>
      <c r="D1869" s="129">
        <v>23.45</v>
      </c>
      <c r="E1869" s="127" t="s">
        <v>186</v>
      </c>
    </row>
    <row r="1870" spans="1:5" ht="15" x14ac:dyDescent="0.25">
      <c r="A1870" s="126">
        <v>39782</v>
      </c>
      <c r="B1870" s="127" t="s">
        <v>194</v>
      </c>
      <c r="C1870" s="128" t="s">
        <v>237</v>
      </c>
      <c r="D1870" s="129">
        <v>1.03</v>
      </c>
      <c r="E1870" s="127" t="s">
        <v>189</v>
      </c>
    </row>
    <row r="1871" spans="1:5" ht="15" x14ac:dyDescent="0.25">
      <c r="A1871" s="126">
        <v>39782</v>
      </c>
      <c r="B1871" s="127" t="s">
        <v>184</v>
      </c>
      <c r="C1871" s="128" t="s">
        <v>185</v>
      </c>
      <c r="D1871" s="129">
        <v>17.100000000000001</v>
      </c>
      <c r="E1871" s="127" t="s">
        <v>189</v>
      </c>
    </row>
    <row r="1872" spans="1:5" ht="15" x14ac:dyDescent="0.25">
      <c r="A1872" s="126">
        <v>39782</v>
      </c>
      <c r="B1872" s="127" t="s">
        <v>190</v>
      </c>
      <c r="C1872" s="128" t="s">
        <v>191</v>
      </c>
      <c r="D1872" s="129">
        <v>1355.51</v>
      </c>
      <c r="E1872" s="127" t="s">
        <v>186</v>
      </c>
    </row>
    <row r="1873" spans="1:5" ht="15" x14ac:dyDescent="0.25">
      <c r="A1873" s="126">
        <v>39782</v>
      </c>
      <c r="B1873" s="127" t="s">
        <v>190</v>
      </c>
      <c r="C1873" s="128" t="s">
        <v>191</v>
      </c>
      <c r="D1873" s="129">
        <v>372.14</v>
      </c>
      <c r="E1873" s="127" t="s">
        <v>186</v>
      </c>
    </row>
    <row r="1874" spans="1:5" ht="15" x14ac:dyDescent="0.25">
      <c r="A1874" s="126">
        <v>39782</v>
      </c>
      <c r="B1874" s="127" t="s">
        <v>190</v>
      </c>
      <c r="C1874" s="128" t="s">
        <v>191</v>
      </c>
      <c r="D1874" s="129">
        <v>2214.42</v>
      </c>
      <c r="E1874" s="127" t="s">
        <v>189</v>
      </c>
    </row>
    <row r="1875" spans="1:5" ht="15" x14ac:dyDescent="0.25">
      <c r="A1875" s="126">
        <v>39782</v>
      </c>
      <c r="B1875" s="127" t="s">
        <v>190</v>
      </c>
      <c r="C1875" s="128" t="s">
        <v>191</v>
      </c>
      <c r="D1875" s="129">
        <v>1141.45</v>
      </c>
      <c r="E1875" s="127" t="s">
        <v>189</v>
      </c>
    </row>
    <row r="1876" spans="1:5" ht="15" x14ac:dyDescent="0.25">
      <c r="A1876" s="126">
        <v>39782</v>
      </c>
      <c r="B1876" s="127" t="s">
        <v>190</v>
      </c>
      <c r="C1876" s="128" t="s">
        <v>191</v>
      </c>
      <c r="D1876" s="129">
        <v>2344</v>
      </c>
      <c r="E1876" s="127" t="s">
        <v>189</v>
      </c>
    </row>
    <row r="1877" spans="1:5" ht="15" x14ac:dyDescent="0.25">
      <c r="A1877" s="126">
        <v>39782</v>
      </c>
      <c r="B1877" s="127" t="s">
        <v>190</v>
      </c>
      <c r="C1877" s="128" t="s">
        <v>191</v>
      </c>
      <c r="D1877" s="129">
        <v>4871.76</v>
      </c>
      <c r="E1877" s="127" t="s">
        <v>189</v>
      </c>
    </row>
    <row r="1878" spans="1:5" ht="15" x14ac:dyDescent="0.25">
      <c r="A1878" s="126">
        <v>39782</v>
      </c>
      <c r="B1878" s="127" t="s">
        <v>196</v>
      </c>
      <c r="C1878" s="128" t="s">
        <v>197</v>
      </c>
      <c r="D1878" s="129">
        <v>14225.49</v>
      </c>
      <c r="E1878" s="127" t="s">
        <v>186</v>
      </c>
    </row>
    <row r="1879" spans="1:5" ht="15" x14ac:dyDescent="0.25">
      <c r="A1879" s="126">
        <v>39782</v>
      </c>
      <c r="B1879" s="127" t="s">
        <v>190</v>
      </c>
      <c r="C1879" s="128" t="s">
        <v>213</v>
      </c>
      <c r="D1879" s="129">
        <v>337.59</v>
      </c>
      <c r="E1879" s="127" t="s">
        <v>186</v>
      </c>
    </row>
    <row r="1880" spans="1:5" ht="15" x14ac:dyDescent="0.25">
      <c r="A1880" s="126">
        <v>39783</v>
      </c>
      <c r="B1880" s="127" t="s">
        <v>184</v>
      </c>
      <c r="C1880" s="128" t="s">
        <v>185</v>
      </c>
      <c r="D1880" s="129">
        <v>13.83</v>
      </c>
      <c r="E1880" s="127" t="s">
        <v>189</v>
      </c>
    </row>
    <row r="1881" spans="1:5" ht="15" x14ac:dyDescent="0.25">
      <c r="A1881" s="126">
        <v>39783</v>
      </c>
      <c r="B1881" s="127" t="s">
        <v>184</v>
      </c>
      <c r="C1881" s="128" t="s">
        <v>185</v>
      </c>
      <c r="D1881" s="129">
        <v>1.29</v>
      </c>
      <c r="E1881" s="127" t="s">
        <v>189</v>
      </c>
    </row>
    <row r="1882" spans="1:5" ht="15" x14ac:dyDescent="0.25">
      <c r="A1882" s="126">
        <v>39783</v>
      </c>
      <c r="B1882" s="127" t="s">
        <v>194</v>
      </c>
      <c r="C1882" s="128" t="s">
        <v>195</v>
      </c>
      <c r="D1882" s="129">
        <v>55.17</v>
      </c>
      <c r="E1882" s="127" t="s">
        <v>189</v>
      </c>
    </row>
    <row r="1883" spans="1:5" ht="15" x14ac:dyDescent="0.25">
      <c r="A1883" s="126">
        <v>39783</v>
      </c>
      <c r="B1883" s="127" t="s">
        <v>194</v>
      </c>
      <c r="C1883" s="128" t="s">
        <v>195</v>
      </c>
      <c r="D1883" s="129">
        <v>905.71</v>
      </c>
      <c r="E1883" s="127" t="s">
        <v>189</v>
      </c>
    </row>
    <row r="1884" spans="1:5" ht="15" x14ac:dyDescent="0.25">
      <c r="A1884" s="126">
        <v>39783</v>
      </c>
      <c r="B1884" s="127" t="s">
        <v>190</v>
      </c>
      <c r="C1884" s="128" t="s">
        <v>191</v>
      </c>
      <c r="D1884" s="129">
        <v>402.14</v>
      </c>
      <c r="E1884" s="127" t="s">
        <v>186</v>
      </c>
    </row>
    <row r="1885" spans="1:5" ht="15" x14ac:dyDescent="0.25">
      <c r="A1885" s="126">
        <v>39783</v>
      </c>
      <c r="B1885" s="127" t="s">
        <v>190</v>
      </c>
      <c r="C1885" s="128" t="s">
        <v>191</v>
      </c>
      <c r="D1885" s="129">
        <v>7549.84</v>
      </c>
      <c r="E1885" s="127" t="s">
        <v>189</v>
      </c>
    </row>
    <row r="1886" spans="1:5" ht="15" x14ac:dyDescent="0.25">
      <c r="A1886" s="126">
        <v>39783</v>
      </c>
      <c r="B1886" s="127" t="s">
        <v>190</v>
      </c>
      <c r="C1886" s="128" t="s">
        <v>191</v>
      </c>
      <c r="D1886" s="129">
        <v>2201.14</v>
      </c>
      <c r="E1886" s="127" t="s">
        <v>189</v>
      </c>
    </row>
    <row r="1887" spans="1:5" ht="15" x14ac:dyDescent="0.25">
      <c r="A1887" s="126">
        <v>39783</v>
      </c>
      <c r="B1887" s="127" t="s">
        <v>215</v>
      </c>
      <c r="C1887" s="128" t="s">
        <v>216</v>
      </c>
      <c r="D1887" s="129">
        <v>1162.43</v>
      </c>
      <c r="E1887" s="127" t="s">
        <v>186</v>
      </c>
    </row>
    <row r="1888" spans="1:5" ht="15" x14ac:dyDescent="0.25">
      <c r="A1888" s="126">
        <v>39784</v>
      </c>
      <c r="B1888" s="127" t="s">
        <v>209</v>
      </c>
      <c r="C1888" s="128" t="s">
        <v>210</v>
      </c>
      <c r="D1888" s="129">
        <v>1.1000000000000001</v>
      </c>
      <c r="E1888" s="127" t="s">
        <v>186</v>
      </c>
    </row>
    <row r="1889" spans="1:5" ht="15" x14ac:dyDescent="0.25">
      <c r="A1889" s="126">
        <v>39784</v>
      </c>
      <c r="B1889" s="127" t="s">
        <v>184</v>
      </c>
      <c r="C1889" s="128" t="s">
        <v>185</v>
      </c>
      <c r="D1889" s="129">
        <v>1772.26</v>
      </c>
      <c r="E1889" s="127" t="s">
        <v>186</v>
      </c>
    </row>
    <row r="1890" spans="1:5" ht="15" x14ac:dyDescent="0.25">
      <c r="A1890" s="126">
        <v>39784</v>
      </c>
      <c r="B1890" s="127" t="s">
        <v>194</v>
      </c>
      <c r="C1890" s="128" t="s">
        <v>195</v>
      </c>
      <c r="D1890" s="129">
        <v>181.12</v>
      </c>
      <c r="E1890" s="127" t="s">
        <v>189</v>
      </c>
    </row>
    <row r="1891" spans="1:5" ht="15" x14ac:dyDescent="0.25">
      <c r="A1891" s="126">
        <v>39784</v>
      </c>
      <c r="B1891" s="127" t="s">
        <v>194</v>
      </c>
      <c r="C1891" s="128" t="s">
        <v>195</v>
      </c>
      <c r="D1891" s="129">
        <v>1759.94</v>
      </c>
      <c r="E1891" s="127" t="s">
        <v>189</v>
      </c>
    </row>
    <row r="1892" spans="1:5" ht="15" x14ac:dyDescent="0.25">
      <c r="A1892" s="126">
        <v>39784</v>
      </c>
      <c r="B1892" s="127" t="s">
        <v>247</v>
      </c>
      <c r="C1892" s="128" t="s">
        <v>248</v>
      </c>
      <c r="D1892" s="129">
        <v>358.97</v>
      </c>
      <c r="E1892" s="127" t="s">
        <v>189</v>
      </c>
    </row>
    <row r="1893" spans="1:5" ht="15" x14ac:dyDescent="0.25">
      <c r="A1893" s="126">
        <v>39784</v>
      </c>
      <c r="B1893" s="127" t="s">
        <v>190</v>
      </c>
      <c r="C1893" s="128" t="s">
        <v>191</v>
      </c>
      <c r="D1893" s="129">
        <v>12663.77</v>
      </c>
      <c r="E1893" s="127" t="s">
        <v>186</v>
      </c>
    </row>
    <row r="1894" spans="1:5" ht="15" x14ac:dyDescent="0.25">
      <c r="A1894" s="126">
        <v>39784</v>
      </c>
      <c r="B1894" s="127" t="s">
        <v>190</v>
      </c>
      <c r="C1894" s="128" t="s">
        <v>191</v>
      </c>
      <c r="D1894" s="129">
        <v>3535.26</v>
      </c>
      <c r="E1894" s="127" t="s">
        <v>186</v>
      </c>
    </row>
    <row r="1895" spans="1:5" ht="15" x14ac:dyDescent="0.25">
      <c r="A1895" s="126">
        <v>39784</v>
      </c>
      <c r="B1895" s="127" t="s">
        <v>215</v>
      </c>
      <c r="C1895" s="128" t="s">
        <v>216</v>
      </c>
      <c r="D1895" s="129">
        <v>171.72</v>
      </c>
      <c r="E1895" s="127" t="s">
        <v>189</v>
      </c>
    </row>
    <row r="1896" spans="1:5" ht="15" x14ac:dyDescent="0.25">
      <c r="A1896" s="126">
        <v>39784</v>
      </c>
      <c r="B1896" s="127" t="s">
        <v>215</v>
      </c>
      <c r="C1896" s="128" t="s">
        <v>216</v>
      </c>
      <c r="D1896" s="129">
        <v>116.81</v>
      </c>
      <c r="E1896" s="127" t="s">
        <v>189</v>
      </c>
    </row>
    <row r="1897" spans="1:5" ht="15" x14ac:dyDescent="0.25">
      <c r="A1897" s="126">
        <v>39785</v>
      </c>
      <c r="B1897" s="127" t="s">
        <v>190</v>
      </c>
      <c r="C1897" s="128" t="s">
        <v>191</v>
      </c>
      <c r="D1897" s="129">
        <v>2856.01</v>
      </c>
      <c r="E1897" s="127" t="s">
        <v>189</v>
      </c>
    </row>
    <row r="1898" spans="1:5" ht="15" x14ac:dyDescent="0.25">
      <c r="A1898" s="126">
        <v>39787</v>
      </c>
      <c r="B1898" s="127" t="s">
        <v>184</v>
      </c>
      <c r="C1898" s="128" t="s">
        <v>185</v>
      </c>
      <c r="D1898" s="129">
        <v>3723.03</v>
      </c>
      <c r="E1898" s="127" t="s">
        <v>186</v>
      </c>
    </row>
    <row r="1899" spans="1:5" ht="15" x14ac:dyDescent="0.25">
      <c r="A1899" s="126">
        <v>39787</v>
      </c>
      <c r="B1899" s="127" t="s">
        <v>192</v>
      </c>
      <c r="C1899" s="128" t="s">
        <v>193</v>
      </c>
      <c r="D1899" s="129">
        <v>3121.47</v>
      </c>
      <c r="E1899" s="127" t="s">
        <v>189</v>
      </c>
    </row>
    <row r="1900" spans="1:5" ht="15" x14ac:dyDescent="0.25">
      <c r="A1900" s="126">
        <v>39787</v>
      </c>
      <c r="B1900" s="127" t="s">
        <v>192</v>
      </c>
      <c r="C1900" s="128" t="s">
        <v>193</v>
      </c>
      <c r="D1900" s="129">
        <v>455.17</v>
      </c>
      <c r="E1900" s="127" t="s">
        <v>186</v>
      </c>
    </row>
    <row r="1901" spans="1:5" ht="15" x14ac:dyDescent="0.25">
      <c r="A1901" s="126">
        <v>39787</v>
      </c>
      <c r="B1901" s="127" t="s">
        <v>192</v>
      </c>
      <c r="C1901" s="128" t="s">
        <v>193</v>
      </c>
      <c r="D1901" s="129">
        <v>122.41</v>
      </c>
      <c r="E1901" s="127" t="s">
        <v>186</v>
      </c>
    </row>
    <row r="1902" spans="1:5" ht="15" x14ac:dyDescent="0.25">
      <c r="A1902" s="126">
        <v>39787</v>
      </c>
      <c r="B1902" s="127" t="s">
        <v>192</v>
      </c>
      <c r="C1902" s="128" t="s">
        <v>193</v>
      </c>
      <c r="D1902" s="129">
        <v>224.72</v>
      </c>
      <c r="E1902" s="127" t="s">
        <v>186</v>
      </c>
    </row>
    <row r="1903" spans="1:5" ht="15" x14ac:dyDescent="0.25">
      <c r="A1903" s="126">
        <v>39787</v>
      </c>
      <c r="B1903" s="127" t="s">
        <v>194</v>
      </c>
      <c r="C1903" s="128" t="s">
        <v>195</v>
      </c>
      <c r="D1903" s="129">
        <v>218.33</v>
      </c>
      <c r="E1903" s="127" t="s">
        <v>189</v>
      </c>
    </row>
    <row r="1904" spans="1:5" ht="15" x14ac:dyDescent="0.25">
      <c r="A1904" s="126">
        <v>39787</v>
      </c>
      <c r="B1904" s="127" t="s">
        <v>194</v>
      </c>
      <c r="C1904" s="128" t="s">
        <v>195</v>
      </c>
      <c r="D1904" s="129">
        <v>64.05</v>
      </c>
      <c r="E1904" s="127" t="s">
        <v>189</v>
      </c>
    </row>
    <row r="1905" spans="1:5" ht="15" x14ac:dyDescent="0.25">
      <c r="A1905" s="126">
        <v>39787</v>
      </c>
      <c r="B1905" s="127" t="s">
        <v>194</v>
      </c>
      <c r="C1905" s="128" t="s">
        <v>195</v>
      </c>
      <c r="D1905" s="129">
        <v>211.88</v>
      </c>
      <c r="E1905" s="127" t="s">
        <v>189</v>
      </c>
    </row>
    <row r="1906" spans="1:5" ht="15" x14ac:dyDescent="0.25">
      <c r="A1906" s="126">
        <v>39787</v>
      </c>
      <c r="B1906" s="127" t="s">
        <v>194</v>
      </c>
      <c r="C1906" s="128" t="s">
        <v>195</v>
      </c>
      <c r="D1906" s="129">
        <v>369.66</v>
      </c>
      <c r="E1906" s="127" t="s">
        <v>189</v>
      </c>
    </row>
    <row r="1907" spans="1:5" ht="15" x14ac:dyDescent="0.25">
      <c r="A1907" s="126">
        <v>39787</v>
      </c>
      <c r="B1907" s="127" t="s">
        <v>190</v>
      </c>
      <c r="C1907" s="128" t="s">
        <v>191</v>
      </c>
      <c r="D1907" s="129">
        <v>356.27</v>
      </c>
      <c r="E1907" s="127" t="s">
        <v>186</v>
      </c>
    </row>
    <row r="1908" spans="1:5" ht="15" x14ac:dyDescent="0.25">
      <c r="A1908" s="126">
        <v>39787</v>
      </c>
      <c r="B1908" s="127" t="s">
        <v>190</v>
      </c>
      <c r="C1908" s="128" t="s">
        <v>191</v>
      </c>
      <c r="D1908" s="129">
        <v>1701.91</v>
      </c>
      <c r="E1908" s="127" t="s">
        <v>189</v>
      </c>
    </row>
    <row r="1909" spans="1:5" ht="15" x14ac:dyDescent="0.25">
      <c r="A1909" s="126">
        <v>39787</v>
      </c>
      <c r="B1909" s="127" t="s">
        <v>190</v>
      </c>
      <c r="C1909" s="128" t="s">
        <v>191</v>
      </c>
      <c r="D1909" s="129">
        <v>2026.56</v>
      </c>
      <c r="E1909" s="127" t="s">
        <v>189</v>
      </c>
    </row>
    <row r="1910" spans="1:5" ht="15" x14ac:dyDescent="0.25">
      <c r="A1910" s="126">
        <v>39788</v>
      </c>
      <c r="B1910" s="127" t="s">
        <v>184</v>
      </c>
      <c r="C1910" s="128" t="s">
        <v>185</v>
      </c>
      <c r="D1910" s="129">
        <v>374.17</v>
      </c>
      <c r="E1910" s="127" t="s">
        <v>186</v>
      </c>
    </row>
    <row r="1911" spans="1:5" ht="15" x14ac:dyDescent="0.25">
      <c r="A1911" s="126">
        <v>39788</v>
      </c>
      <c r="B1911" s="127" t="s">
        <v>184</v>
      </c>
      <c r="C1911" s="128" t="s">
        <v>185</v>
      </c>
      <c r="D1911" s="129">
        <v>55.03</v>
      </c>
      <c r="E1911" s="127" t="s">
        <v>186</v>
      </c>
    </row>
    <row r="1912" spans="1:5" ht="15" x14ac:dyDescent="0.25">
      <c r="A1912" s="126">
        <v>39788</v>
      </c>
      <c r="B1912" s="127" t="s">
        <v>184</v>
      </c>
      <c r="C1912" s="128" t="s">
        <v>185</v>
      </c>
      <c r="D1912" s="129">
        <v>41.24</v>
      </c>
      <c r="E1912" s="127" t="s">
        <v>186</v>
      </c>
    </row>
    <row r="1913" spans="1:5" ht="15" x14ac:dyDescent="0.25">
      <c r="A1913" s="126">
        <v>39788</v>
      </c>
      <c r="B1913" s="127" t="s">
        <v>194</v>
      </c>
      <c r="C1913" s="128" t="s">
        <v>195</v>
      </c>
      <c r="D1913" s="129">
        <v>60.83</v>
      </c>
      <c r="E1913" s="127" t="s">
        <v>189</v>
      </c>
    </row>
    <row r="1914" spans="1:5" ht="15" x14ac:dyDescent="0.25">
      <c r="A1914" s="126">
        <v>39788</v>
      </c>
      <c r="B1914" s="127" t="s">
        <v>194</v>
      </c>
      <c r="C1914" s="128" t="s">
        <v>195</v>
      </c>
      <c r="D1914" s="129">
        <v>8869.9699999999993</v>
      </c>
      <c r="E1914" s="127" t="s">
        <v>189</v>
      </c>
    </row>
    <row r="1915" spans="1:5" ht="15" x14ac:dyDescent="0.25">
      <c r="A1915" s="126">
        <v>39788</v>
      </c>
      <c r="B1915" s="127" t="s">
        <v>194</v>
      </c>
      <c r="C1915" s="128" t="s">
        <v>195</v>
      </c>
      <c r="D1915" s="129">
        <v>351.33</v>
      </c>
      <c r="E1915" s="127" t="s">
        <v>189</v>
      </c>
    </row>
    <row r="1916" spans="1:5" ht="15" x14ac:dyDescent="0.25">
      <c r="A1916" s="126">
        <v>39788</v>
      </c>
      <c r="B1916" s="127" t="s">
        <v>194</v>
      </c>
      <c r="C1916" s="128" t="s">
        <v>195</v>
      </c>
      <c r="D1916" s="129">
        <v>210.35</v>
      </c>
      <c r="E1916" s="127" t="s">
        <v>189</v>
      </c>
    </row>
    <row r="1917" spans="1:5" ht="15" x14ac:dyDescent="0.25">
      <c r="A1917" s="126">
        <v>39788</v>
      </c>
      <c r="B1917" s="127" t="s">
        <v>194</v>
      </c>
      <c r="C1917" s="128" t="s">
        <v>195</v>
      </c>
      <c r="D1917" s="129">
        <v>668.38</v>
      </c>
      <c r="E1917" s="127" t="s">
        <v>189</v>
      </c>
    </row>
    <row r="1918" spans="1:5" ht="15" x14ac:dyDescent="0.25">
      <c r="A1918" s="126">
        <v>39788</v>
      </c>
      <c r="B1918" s="127" t="s">
        <v>187</v>
      </c>
      <c r="C1918" s="128" t="s">
        <v>214</v>
      </c>
      <c r="D1918" s="129">
        <v>282.45</v>
      </c>
      <c r="E1918" s="127" t="s">
        <v>186</v>
      </c>
    </row>
    <row r="1919" spans="1:5" ht="15" x14ac:dyDescent="0.25">
      <c r="A1919" s="126">
        <v>39789</v>
      </c>
      <c r="B1919" s="127" t="s">
        <v>204</v>
      </c>
      <c r="C1919" s="128" t="s">
        <v>230</v>
      </c>
      <c r="D1919" s="129">
        <v>10.130000000000001</v>
      </c>
      <c r="E1919" s="127" t="s">
        <v>189</v>
      </c>
    </row>
    <row r="1920" spans="1:5" ht="15" x14ac:dyDescent="0.25">
      <c r="A1920" s="126">
        <v>39789</v>
      </c>
      <c r="B1920" s="127" t="s">
        <v>184</v>
      </c>
      <c r="C1920" s="128" t="s">
        <v>185</v>
      </c>
      <c r="D1920" s="129">
        <v>730.82</v>
      </c>
      <c r="E1920" s="127" t="s">
        <v>186</v>
      </c>
    </row>
    <row r="1921" spans="1:5" ht="15" x14ac:dyDescent="0.25">
      <c r="A1921" s="126">
        <v>39789</v>
      </c>
      <c r="B1921" s="127" t="s">
        <v>192</v>
      </c>
      <c r="C1921" s="128" t="s">
        <v>193</v>
      </c>
      <c r="D1921" s="129">
        <v>49.24</v>
      </c>
      <c r="E1921" s="127" t="s">
        <v>186</v>
      </c>
    </row>
    <row r="1922" spans="1:5" ht="15" x14ac:dyDescent="0.25">
      <c r="A1922" s="126">
        <v>39789</v>
      </c>
      <c r="B1922" s="127" t="s">
        <v>194</v>
      </c>
      <c r="C1922" s="128" t="s">
        <v>195</v>
      </c>
      <c r="D1922" s="129">
        <v>118.61</v>
      </c>
      <c r="E1922" s="127" t="s">
        <v>189</v>
      </c>
    </row>
    <row r="1923" spans="1:5" ht="15" x14ac:dyDescent="0.25">
      <c r="A1923" s="126">
        <v>39789</v>
      </c>
      <c r="B1923" s="127" t="s">
        <v>194</v>
      </c>
      <c r="C1923" s="128" t="s">
        <v>195</v>
      </c>
      <c r="D1923" s="129">
        <v>211.21</v>
      </c>
      <c r="E1923" s="127" t="s">
        <v>189</v>
      </c>
    </row>
    <row r="1924" spans="1:5" ht="15" x14ac:dyDescent="0.25">
      <c r="A1924" s="126">
        <v>39789</v>
      </c>
      <c r="B1924" s="127" t="s">
        <v>200</v>
      </c>
      <c r="C1924" s="128" t="s">
        <v>201</v>
      </c>
      <c r="D1924" s="129">
        <v>10.49</v>
      </c>
      <c r="E1924" s="127" t="s">
        <v>186</v>
      </c>
    </row>
    <row r="1925" spans="1:5" ht="15" x14ac:dyDescent="0.25">
      <c r="A1925" s="126">
        <v>39789</v>
      </c>
      <c r="B1925" s="127" t="s">
        <v>190</v>
      </c>
      <c r="C1925" s="128" t="s">
        <v>191</v>
      </c>
      <c r="D1925" s="129">
        <v>490.96</v>
      </c>
      <c r="E1925" s="127" t="s">
        <v>186</v>
      </c>
    </row>
    <row r="1926" spans="1:5" ht="15" x14ac:dyDescent="0.25">
      <c r="A1926" s="126">
        <v>39789</v>
      </c>
      <c r="B1926" s="127" t="s">
        <v>196</v>
      </c>
      <c r="C1926" s="128" t="s">
        <v>197</v>
      </c>
      <c r="D1926" s="129">
        <v>2185.27</v>
      </c>
      <c r="E1926" s="127" t="s">
        <v>186</v>
      </c>
    </row>
    <row r="1927" spans="1:5" ht="15" x14ac:dyDescent="0.25">
      <c r="A1927" s="126">
        <v>39790</v>
      </c>
      <c r="B1927" s="127" t="s">
        <v>184</v>
      </c>
      <c r="C1927" s="128" t="s">
        <v>185</v>
      </c>
      <c r="D1927" s="129">
        <v>307.43</v>
      </c>
      <c r="E1927" s="127" t="s">
        <v>189</v>
      </c>
    </row>
    <row r="1928" spans="1:5" ht="15" x14ac:dyDescent="0.25">
      <c r="A1928" s="126">
        <v>39790</v>
      </c>
      <c r="B1928" s="127" t="s">
        <v>184</v>
      </c>
      <c r="C1928" s="128" t="s">
        <v>185</v>
      </c>
      <c r="D1928" s="129">
        <v>22.09</v>
      </c>
      <c r="E1928" s="127" t="s">
        <v>189</v>
      </c>
    </row>
    <row r="1929" spans="1:5" ht="15" x14ac:dyDescent="0.25">
      <c r="A1929" s="126">
        <v>39790</v>
      </c>
      <c r="B1929" s="127" t="s">
        <v>192</v>
      </c>
      <c r="C1929" s="128" t="s">
        <v>193</v>
      </c>
      <c r="D1929" s="129">
        <v>1237.6600000000001</v>
      </c>
      <c r="E1929" s="127" t="s">
        <v>186</v>
      </c>
    </row>
    <row r="1930" spans="1:5" ht="15" x14ac:dyDescent="0.25">
      <c r="A1930" s="126">
        <v>39790</v>
      </c>
      <c r="B1930" s="127" t="s">
        <v>192</v>
      </c>
      <c r="C1930" s="128" t="s">
        <v>193</v>
      </c>
      <c r="D1930" s="129">
        <v>1.79</v>
      </c>
      <c r="E1930" s="127" t="s">
        <v>189</v>
      </c>
    </row>
    <row r="1931" spans="1:5" ht="15" x14ac:dyDescent="0.25">
      <c r="A1931" s="126">
        <v>39790</v>
      </c>
      <c r="B1931" s="127" t="s">
        <v>207</v>
      </c>
      <c r="C1931" s="128" t="s">
        <v>212</v>
      </c>
      <c r="D1931" s="129">
        <v>3.86</v>
      </c>
      <c r="E1931" s="127" t="s">
        <v>189</v>
      </c>
    </row>
    <row r="1932" spans="1:5" ht="15" x14ac:dyDescent="0.25">
      <c r="A1932" s="126">
        <v>39790</v>
      </c>
      <c r="B1932" s="127" t="s">
        <v>194</v>
      </c>
      <c r="C1932" s="128" t="s">
        <v>195</v>
      </c>
      <c r="D1932" s="129">
        <v>210.94</v>
      </c>
      <c r="E1932" s="127" t="s">
        <v>189</v>
      </c>
    </row>
    <row r="1933" spans="1:5" ht="15" x14ac:dyDescent="0.25">
      <c r="A1933" s="126">
        <v>39790</v>
      </c>
      <c r="B1933" s="127" t="s">
        <v>194</v>
      </c>
      <c r="C1933" s="128" t="s">
        <v>195</v>
      </c>
      <c r="D1933" s="129">
        <v>84.91</v>
      </c>
      <c r="E1933" s="127" t="s">
        <v>189</v>
      </c>
    </row>
    <row r="1934" spans="1:5" ht="15" x14ac:dyDescent="0.25">
      <c r="A1934" s="126">
        <v>39790</v>
      </c>
      <c r="B1934" s="127" t="s">
        <v>194</v>
      </c>
      <c r="C1934" s="128" t="s">
        <v>195</v>
      </c>
      <c r="D1934" s="129">
        <v>533.41999999999996</v>
      </c>
      <c r="E1934" s="127" t="s">
        <v>189</v>
      </c>
    </row>
    <row r="1935" spans="1:5" ht="15" x14ac:dyDescent="0.25">
      <c r="A1935" s="126">
        <v>39791</v>
      </c>
      <c r="B1935" s="127" t="s">
        <v>192</v>
      </c>
      <c r="C1935" s="128" t="s">
        <v>193</v>
      </c>
      <c r="D1935" s="129">
        <v>994.54</v>
      </c>
      <c r="E1935" s="127" t="s">
        <v>186</v>
      </c>
    </row>
    <row r="1936" spans="1:5" ht="15" x14ac:dyDescent="0.25">
      <c r="A1936" s="126">
        <v>39791</v>
      </c>
      <c r="B1936" s="127" t="s">
        <v>207</v>
      </c>
      <c r="C1936" s="128" t="s">
        <v>212</v>
      </c>
      <c r="D1936" s="129">
        <v>21.29</v>
      </c>
      <c r="E1936" s="127" t="s">
        <v>186</v>
      </c>
    </row>
    <row r="1937" spans="1:5" ht="15" x14ac:dyDescent="0.25">
      <c r="A1937" s="126">
        <v>39791</v>
      </c>
      <c r="B1937" s="127" t="s">
        <v>194</v>
      </c>
      <c r="C1937" s="128" t="s">
        <v>195</v>
      </c>
      <c r="D1937" s="129">
        <v>21.29</v>
      </c>
      <c r="E1937" s="127" t="s">
        <v>189</v>
      </c>
    </row>
    <row r="1938" spans="1:5" ht="15" x14ac:dyDescent="0.25">
      <c r="A1938" s="126">
        <v>39791</v>
      </c>
      <c r="B1938" s="127" t="s">
        <v>194</v>
      </c>
      <c r="C1938" s="128" t="s">
        <v>195</v>
      </c>
      <c r="D1938" s="129">
        <v>95.74</v>
      </c>
      <c r="E1938" s="127" t="s">
        <v>189</v>
      </c>
    </row>
    <row r="1939" spans="1:5" ht="15" x14ac:dyDescent="0.25">
      <c r="A1939" s="126">
        <v>39791</v>
      </c>
      <c r="B1939" s="127" t="s">
        <v>194</v>
      </c>
      <c r="C1939" s="128" t="s">
        <v>195</v>
      </c>
      <c r="D1939" s="129">
        <v>669.15</v>
      </c>
      <c r="E1939" s="127" t="s">
        <v>189</v>
      </c>
    </row>
    <row r="1940" spans="1:5" ht="15" x14ac:dyDescent="0.25">
      <c r="A1940" s="126">
        <v>39791</v>
      </c>
      <c r="B1940" s="127" t="s">
        <v>194</v>
      </c>
      <c r="C1940" s="128" t="s">
        <v>195</v>
      </c>
      <c r="D1940" s="129">
        <v>365.87</v>
      </c>
      <c r="E1940" s="127" t="s">
        <v>189</v>
      </c>
    </row>
    <row r="1941" spans="1:5" ht="15" x14ac:dyDescent="0.25">
      <c r="A1941" s="126">
        <v>39791</v>
      </c>
      <c r="B1941" s="127" t="s">
        <v>194</v>
      </c>
      <c r="C1941" s="128" t="s">
        <v>195</v>
      </c>
      <c r="D1941" s="129">
        <v>256.06</v>
      </c>
      <c r="E1941" s="127" t="s">
        <v>189</v>
      </c>
    </row>
    <row r="1942" spans="1:5" ht="15" x14ac:dyDescent="0.25">
      <c r="A1942" s="126">
        <v>39791</v>
      </c>
      <c r="B1942" s="127" t="s">
        <v>194</v>
      </c>
      <c r="C1942" s="128" t="s">
        <v>195</v>
      </c>
      <c r="D1942" s="129">
        <v>793.8</v>
      </c>
      <c r="E1942" s="127" t="s">
        <v>189</v>
      </c>
    </row>
    <row r="1943" spans="1:5" ht="15" x14ac:dyDescent="0.25">
      <c r="A1943" s="126">
        <v>39791</v>
      </c>
      <c r="B1943" s="127" t="s">
        <v>194</v>
      </c>
      <c r="C1943" s="128" t="s">
        <v>195</v>
      </c>
      <c r="D1943" s="129">
        <v>1304.82</v>
      </c>
      <c r="E1943" s="127" t="s">
        <v>189</v>
      </c>
    </row>
    <row r="1944" spans="1:5" ht="15" x14ac:dyDescent="0.25">
      <c r="A1944" s="126">
        <v>39791</v>
      </c>
      <c r="B1944" s="127" t="s">
        <v>190</v>
      </c>
      <c r="C1944" s="128" t="s">
        <v>191</v>
      </c>
      <c r="D1944" s="129">
        <v>210.05</v>
      </c>
      <c r="E1944" s="127" t="s">
        <v>189</v>
      </c>
    </row>
    <row r="1945" spans="1:5" ht="15" x14ac:dyDescent="0.25">
      <c r="A1945" s="126">
        <v>39791</v>
      </c>
      <c r="B1945" s="127" t="s">
        <v>190</v>
      </c>
      <c r="C1945" s="128" t="s">
        <v>191</v>
      </c>
      <c r="D1945" s="129">
        <v>1252.6300000000001</v>
      </c>
      <c r="E1945" s="127" t="s">
        <v>189</v>
      </c>
    </row>
    <row r="1946" spans="1:5" ht="15" x14ac:dyDescent="0.25">
      <c r="A1946" s="126">
        <v>39794</v>
      </c>
      <c r="B1946" s="127" t="s">
        <v>184</v>
      </c>
      <c r="C1946" s="128" t="s">
        <v>185</v>
      </c>
      <c r="D1946" s="129">
        <v>19302.64</v>
      </c>
      <c r="E1946" s="127" t="s">
        <v>189</v>
      </c>
    </row>
    <row r="1947" spans="1:5" ht="15" x14ac:dyDescent="0.25">
      <c r="A1947" s="126">
        <v>39794</v>
      </c>
      <c r="B1947" s="127" t="s">
        <v>184</v>
      </c>
      <c r="C1947" s="128" t="s">
        <v>185</v>
      </c>
      <c r="D1947" s="129">
        <v>11.22</v>
      </c>
      <c r="E1947" s="127" t="s">
        <v>189</v>
      </c>
    </row>
    <row r="1948" spans="1:5" ht="15" x14ac:dyDescent="0.25">
      <c r="A1948" s="126">
        <v>39794</v>
      </c>
      <c r="B1948" s="127" t="s">
        <v>194</v>
      </c>
      <c r="C1948" s="128" t="s">
        <v>195</v>
      </c>
      <c r="D1948" s="129">
        <v>130.11000000000001</v>
      </c>
      <c r="E1948" s="127" t="s">
        <v>189</v>
      </c>
    </row>
    <row r="1949" spans="1:5" ht="15" x14ac:dyDescent="0.25">
      <c r="A1949" s="126">
        <v>39794</v>
      </c>
      <c r="B1949" s="127" t="s">
        <v>194</v>
      </c>
      <c r="C1949" s="128" t="s">
        <v>195</v>
      </c>
      <c r="D1949" s="129">
        <v>166.19</v>
      </c>
      <c r="E1949" s="127" t="s">
        <v>189</v>
      </c>
    </row>
    <row r="1950" spans="1:5" ht="15" x14ac:dyDescent="0.25">
      <c r="A1950" s="126">
        <v>39794</v>
      </c>
      <c r="B1950" s="127" t="s">
        <v>194</v>
      </c>
      <c r="C1950" s="128" t="s">
        <v>195</v>
      </c>
      <c r="D1950" s="129">
        <v>253.7</v>
      </c>
      <c r="E1950" s="127" t="s">
        <v>189</v>
      </c>
    </row>
    <row r="1951" spans="1:5" ht="15" x14ac:dyDescent="0.25">
      <c r="A1951" s="126">
        <v>39794</v>
      </c>
      <c r="B1951" s="127" t="s">
        <v>194</v>
      </c>
      <c r="C1951" s="128" t="s">
        <v>195</v>
      </c>
      <c r="D1951" s="129">
        <v>683.22</v>
      </c>
      <c r="E1951" s="127" t="s">
        <v>189</v>
      </c>
    </row>
    <row r="1952" spans="1:5" ht="15" x14ac:dyDescent="0.25">
      <c r="A1952" s="126">
        <v>39794</v>
      </c>
      <c r="B1952" s="127" t="s">
        <v>247</v>
      </c>
      <c r="C1952" s="128" t="s">
        <v>248</v>
      </c>
      <c r="D1952" s="129">
        <v>105</v>
      </c>
      <c r="E1952" s="127" t="s">
        <v>189</v>
      </c>
    </row>
    <row r="1953" spans="1:5" ht="15" x14ac:dyDescent="0.25">
      <c r="A1953" s="126">
        <v>39794</v>
      </c>
      <c r="B1953" s="127" t="s">
        <v>247</v>
      </c>
      <c r="C1953" s="128" t="s">
        <v>248</v>
      </c>
      <c r="D1953" s="129">
        <v>1687.21</v>
      </c>
      <c r="E1953" s="127" t="s">
        <v>189</v>
      </c>
    </row>
    <row r="1954" spans="1:5" ht="15" x14ac:dyDescent="0.25">
      <c r="A1954" s="126">
        <v>39794</v>
      </c>
      <c r="B1954" s="127" t="s">
        <v>247</v>
      </c>
      <c r="C1954" s="128" t="s">
        <v>248</v>
      </c>
      <c r="D1954" s="129">
        <v>1849.63</v>
      </c>
      <c r="E1954" s="127" t="s">
        <v>189</v>
      </c>
    </row>
    <row r="1955" spans="1:5" ht="15" x14ac:dyDescent="0.25">
      <c r="A1955" s="126">
        <v>39794</v>
      </c>
      <c r="B1955" s="127" t="s">
        <v>190</v>
      </c>
      <c r="C1955" s="128" t="s">
        <v>191</v>
      </c>
      <c r="D1955" s="129">
        <v>2707.99</v>
      </c>
      <c r="E1955" s="127" t="s">
        <v>186</v>
      </c>
    </row>
    <row r="1956" spans="1:5" ht="15" x14ac:dyDescent="0.25">
      <c r="A1956" s="126">
        <v>39794</v>
      </c>
      <c r="B1956" s="127" t="s">
        <v>196</v>
      </c>
      <c r="C1956" s="128" t="s">
        <v>197</v>
      </c>
      <c r="D1956" s="129">
        <v>1065.29</v>
      </c>
      <c r="E1956" s="127" t="s">
        <v>186</v>
      </c>
    </row>
    <row r="1957" spans="1:5" ht="15" x14ac:dyDescent="0.25">
      <c r="A1957" s="126">
        <v>39795</v>
      </c>
      <c r="B1957" s="127" t="s">
        <v>184</v>
      </c>
      <c r="C1957" s="128" t="s">
        <v>185</v>
      </c>
      <c r="D1957" s="129">
        <v>1805.18</v>
      </c>
      <c r="E1957" s="127" t="s">
        <v>186</v>
      </c>
    </row>
    <row r="1958" spans="1:5" ht="15" x14ac:dyDescent="0.25">
      <c r="A1958" s="126">
        <v>39795</v>
      </c>
      <c r="B1958" s="127" t="s">
        <v>192</v>
      </c>
      <c r="C1958" s="128" t="s">
        <v>193</v>
      </c>
      <c r="D1958" s="129">
        <v>115.31</v>
      </c>
      <c r="E1958" s="127" t="s">
        <v>186</v>
      </c>
    </row>
    <row r="1959" spans="1:5" ht="15" x14ac:dyDescent="0.25">
      <c r="A1959" s="126">
        <v>39795</v>
      </c>
      <c r="B1959" s="127" t="s">
        <v>207</v>
      </c>
      <c r="C1959" s="128" t="s">
        <v>212</v>
      </c>
      <c r="D1959" s="129">
        <v>0.27</v>
      </c>
      <c r="E1959" s="127" t="s">
        <v>189</v>
      </c>
    </row>
    <row r="1960" spans="1:5" ht="15" x14ac:dyDescent="0.25">
      <c r="A1960" s="126">
        <v>39795</v>
      </c>
      <c r="B1960" s="127" t="s">
        <v>194</v>
      </c>
      <c r="C1960" s="128" t="s">
        <v>195</v>
      </c>
      <c r="D1960" s="129">
        <v>142.72999999999999</v>
      </c>
      <c r="E1960" s="127" t="s">
        <v>189</v>
      </c>
    </row>
    <row r="1961" spans="1:5" ht="15" x14ac:dyDescent="0.25">
      <c r="A1961" s="126">
        <v>39795</v>
      </c>
      <c r="B1961" s="127" t="s">
        <v>194</v>
      </c>
      <c r="C1961" s="128" t="s">
        <v>195</v>
      </c>
      <c r="D1961" s="129">
        <v>1173.8699999999999</v>
      </c>
      <c r="E1961" s="127" t="s">
        <v>189</v>
      </c>
    </row>
    <row r="1962" spans="1:5" ht="15" x14ac:dyDescent="0.25">
      <c r="A1962" s="126">
        <v>39795</v>
      </c>
      <c r="B1962" s="127" t="s">
        <v>194</v>
      </c>
      <c r="C1962" s="128" t="s">
        <v>195</v>
      </c>
      <c r="D1962" s="129">
        <v>511.5</v>
      </c>
      <c r="E1962" s="127" t="s">
        <v>189</v>
      </c>
    </row>
    <row r="1963" spans="1:5" ht="15" x14ac:dyDescent="0.25">
      <c r="A1963" s="126">
        <v>39795</v>
      </c>
      <c r="B1963" s="127" t="s">
        <v>190</v>
      </c>
      <c r="C1963" s="128" t="s">
        <v>191</v>
      </c>
      <c r="D1963" s="129">
        <v>3909.61</v>
      </c>
      <c r="E1963" s="127" t="s">
        <v>189</v>
      </c>
    </row>
    <row r="1964" spans="1:5" ht="15" x14ac:dyDescent="0.25">
      <c r="A1964" s="126">
        <v>39795</v>
      </c>
      <c r="B1964" s="127" t="s">
        <v>190</v>
      </c>
      <c r="C1964" s="128" t="s">
        <v>191</v>
      </c>
      <c r="D1964" s="129">
        <v>2532.37</v>
      </c>
      <c r="E1964" s="127" t="s">
        <v>189</v>
      </c>
    </row>
    <row r="1965" spans="1:5" ht="15" x14ac:dyDescent="0.25">
      <c r="A1965" s="126">
        <v>39795</v>
      </c>
      <c r="B1965" s="127" t="s">
        <v>196</v>
      </c>
      <c r="C1965" s="128" t="s">
        <v>197</v>
      </c>
      <c r="D1965" s="129">
        <v>2532.37</v>
      </c>
      <c r="E1965" s="127" t="s">
        <v>186</v>
      </c>
    </row>
    <row r="1966" spans="1:5" ht="15" x14ac:dyDescent="0.25">
      <c r="A1966" s="126">
        <v>39796</v>
      </c>
      <c r="B1966" s="127" t="s">
        <v>194</v>
      </c>
      <c r="C1966" s="128" t="s">
        <v>237</v>
      </c>
      <c r="D1966" s="129">
        <v>103.45</v>
      </c>
      <c r="E1966" s="127" t="s">
        <v>186</v>
      </c>
    </row>
    <row r="1967" spans="1:5" ht="15" x14ac:dyDescent="0.25">
      <c r="A1967" s="126">
        <v>39796</v>
      </c>
      <c r="B1967" s="127" t="s">
        <v>192</v>
      </c>
      <c r="C1967" s="128" t="s">
        <v>193</v>
      </c>
      <c r="D1967" s="129">
        <v>103.45</v>
      </c>
      <c r="E1967" s="127" t="s">
        <v>189</v>
      </c>
    </row>
    <row r="1968" spans="1:5" ht="15" x14ac:dyDescent="0.25">
      <c r="A1968" s="126">
        <v>39796</v>
      </c>
      <c r="B1968" s="127" t="s">
        <v>192</v>
      </c>
      <c r="C1968" s="128" t="s">
        <v>193</v>
      </c>
      <c r="D1968" s="129">
        <v>126.83</v>
      </c>
      <c r="E1968" s="127" t="s">
        <v>189</v>
      </c>
    </row>
    <row r="1969" spans="1:5" ht="15" x14ac:dyDescent="0.25">
      <c r="A1969" s="126">
        <v>39796</v>
      </c>
      <c r="B1969" s="127" t="s">
        <v>192</v>
      </c>
      <c r="C1969" s="128" t="s">
        <v>193</v>
      </c>
      <c r="D1969" s="129">
        <v>1240.75</v>
      </c>
      <c r="E1969" s="127" t="s">
        <v>186</v>
      </c>
    </row>
    <row r="1970" spans="1:5" ht="15" x14ac:dyDescent="0.25">
      <c r="A1970" s="126">
        <v>39796</v>
      </c>
      <c r="B1970" s="127" t="s">
        <v>192</v>
      </c>
      <c r="C1970" s="128" t="s">
        <v>193</v>
      </c>
      <c r="D1970" s="129">
        <v>8.9700000000000006</v>
      </c>
      <c r="E1970" s="127" t="s">
        <v>189</v>
      </c>
    </row>
    <row r="1971" spans="1:5" ht="15" x14ac:dyDescent="0.25">
      <c r="A1971" s="126">
        <v>39796</v>
      </c>
      <c r="B1971" s="127" t="s">
        <v>194</v>
      </c>
      <c r="C1971" s="128" t="s">
        <v>195</v>
      </c>
      <c r="D1971" s="129">
        <v>282.49</v>
      </c>
      <c r="E1971" s="127" t="s">
        <v>189</v>
      </c>
    </row>
    <row r="1972" spans="1:5" ht="15" x14ac:dyDescent="0.25">
      <c r="A1972" s="126">
        <v>39796</v>
      </c>
      <c r="B1972" s="127" t="s">
        <v>247</v>
      </c>
      <c r="C1972" s="128" t="s">
        <v>248</v>
      </c>
      <c r="D1972" s="129">
        <v>214</v>
      </c>
      <c r="E1972" s="127" t="s">
        <v>189</v>
      </c>
    </row>
    <row r="1973" spans="1:5" ht="15" x14ac:dyDescent="0.25">
      <c r="A1973" s="126">
        <v>39796</v>
      </c>
      <c r="B1973" s="127" t="s">
        <v>190</v>
      </c>
      <c r="C1973" s="128" t="s">
        <v>191</v>
      </c>
      <c r="D1973" s="129">
        <v>2742.76</v>
      </c>
      <c r="E1973" s="127" t="s">
        <v>189</v>
      </c>
    </row>
    <row r="1974" spans="1:5" ht="15" x14ac:dyDescent="0.25">
      <c r="A1974" s="126">
        <v>39797</v>
      </c>
      <c r="B1974" s="127" t="s">
        <v>184</v>
      </c>
      <c r="C1974" s="128" t="s">
        <v>185</v>
      </c>
      <c r="D1974" s="129">
        <v>46.83</v>
      </c>
      <c r="E1974" s="127" t="s">
        <v>186</v>
      </c>
    </row>
    <row r="1975" spans="1:5" ht="15" x14ac:dyDescent="0.25">
      <c r="A1975" s="126">
        <v>39797</v>
      </c>
      <c r="B1975" s="127" t="s">
        <v>184</v>
      </c>
      <c r="C1975" s="128" t="s">
        <v>185</v>
      </c>
      <c r="D1975" s="129">
        <v>87.24</v>
      </c>
      <c r="E1975" s="127" t="s">
        <v>186</v>
      </c>
    </row>
    <row r="1976" spans="1:5" ht="15" x14ac:dyDescent="0.25">
      <c r="A1976" s="126">
        <v>39797</v>
      </c>
      <c r="B1976" s="127" t="s">
        <v>192</v>
      </c>
      <c r="C1976" s="128" t="s">
        <v>193</v>
      </c>
      <c r="D1976" s="129">
        <v>344.83</v>
      </c>
      <c r="E1976" s="127" t="s">
        <v>189</v>
      </c>
    </row>
    <row r="1977" spans="1:5" ht="15" x14ac:dyDescent="0.25">
      <c r="A1977" s="126">
        <v>39797</v>
      </c>
      <c r="B1977" s="127" t="s">
        <v>194</v>
      </c>
      <c r="C1977" s="128" t="s">
        <v>195</v>
      </c>
      <c r="D1977" s="129">
        <v>78.63</v>
      </c>
      <c r="E1977" s="127" t="s">
        <v>189</v>
      </c>
    </row>
    <row r="1978" spans="1:5" ht="15" x14ac:dyDescent="0.25">
      <c r="A1978" s="126">
        <v>39797</v>
      </c>
      <c r="B1978" s="127" t="s">
        <v>194</v>
      </c>
      <c r="C1978" s="128" t="s">
        <v>195</v>
      </c>
      <c r="D1978" s="129">
        <v>749.79</v>
      </c>
      <c r="E1978" s="127" t="s">
        <v>189</v>
      </c>
    </row>
    <row r="1979" spans="1:5" ht="15" x14ac:dyDescent="0.25">
      <c r="A1979" s="126">
        <v>39797</v>
      </c>
      <c r="B1979" s="127" t="s">
        <v>194</v>
      </c>
      <c r="C1979" s="128" t="s">
        <v>195</v>
      </c>
      <c r="D1979" s="129">
        <v>101.02</v>
      </c>
      <c r="E1979" s="127" t="s">
        <v>189</v>
      </c>
    </row>
    <row r="1980" spans="1:5" ht="15" x14ac:dyDescent="0.25">
      <c r="A1980" s="126">
        <v>39797</v>
      </c>
      <c r="B1980" s="127" t="s">
        <v>194</v>
      </c>
      <c r="C1980" s="128" t="s">
        <v>195</v>
      </c>
      <c r="D1980" s="129">
        <v>853.3</v>
      </c>
      <c r="E1980" s="127" t="s">
        <v>189</v>
      </c>
    </row>
    <row r="1981" spans="1:5" ht="15" x14ac:dyDescent="0.25">
      <c r="A1981" s="126">
        <v>39797</v>
      </c>
      <c r="B1981" s="127" t="s">
        <v>194</v>
      </c>
      <c r="C1981" s="128" t="s">
        <v>195</v>
      </c>
      <c r="D1981" s="129">
        <v>75.03</v>
      </c>
      <c r="E1981" s="127" t="s">
        <v>189</v>
      </c>
    </row>
    <row r="1982" spans="1:5" ht="15" x14ac:dyDescent="0.25">
      <c r="A1982" s="126">
        <v>39797</v>
      </c>
      <c r="B1982" s="127" t="s">
        <v>247</v>
      </c>
      <c r="C1982" s="128" t="s">
        <v>248</v>
      </c>
      <c r="D1982" s="129">
        <v>293.33999999999997</v>
      </c>
      <c r="E1982" s="127" t="s">
        <v>189</v>
      </c>
    </row>
    <row r="1983" spans="1:5" ht="15" x14ac:dyDescent="0.25">
      <c r="A1983" s="126">
        <v>39797</v>
      </c>
      <c r="B1983" s="127" t="s">
        <v>247</v>
      </c>
      <c r="C1983" s="128" t="s">
        <v>248</v>
      </c>
      <c r="D1983" s="129">
        <v>87.24</v>
      </c>
      <c r="E1983" s="127" t="s">
        <v>189</v>
      </c>
    </row>
    <row r="1984" spans="1:5" ht="15" x14ac:dyDescent="0.25">
      <c r="A1984" s="126">
        <v>39798</v>
      </c>
      <c r="B1984" s="127" t="s">
        <v>204</v>
      </c>
      <c r="C1984" s="128" t="s">
        <v>250</v>
      </c>
      <c r="D1984" s="129">
        <v>103.79</v>
      </c>
      <c r="E1984" s="127" t="s">
        <v>186</v>
      </c>
    </row>
    <row r="1985" spans="1:5" ht="15" x14ac:dyDescent="0.25">
      <c r="A1985" s="126">
        <v>39798</v>
      </c>
      <c r="B1985" s="127" t="s">
        <v>204</v>
      </c>
      <c r="C1985" s="128" t="s">
        <v>250</v>
      </c>
      <c r="D1985" s="129">
        <v>45.52</v>
      </c>
      <c r="E1985" s="127" t="s">
        <v>186</v>
      </c>
    </row>
    <row r="1986" spans="1:5" ht="15" x14ac:dyDescent="0.25">
      <c r="A1986" s="126">
        <v>39798</v>
      </c>
      <c r="B1986" s="127" t="s">
        <v>184</v>
      </c>
      <c r="C1986" s="128" t="s">
        <v>185</v>
      </c>
      <c r="D1986" s="129">
        <v>6458.03</v>
      </c>
      <c r="E1986" s="127" t="s">
        <v>186</v>
      </c>
    </row>
    <row r="1987" spans="1:5" ht="15" x14ac:dyDescent="0.25">
      <c r="A1987" s="126">
        <v>39798</v>
      </c>
      <c r="B1987" s="127" t="s">
        <v>192</v>
      </c>
      <c r="C1987" s="128" t="s">
        <v>193</v>
      </c>
      <c r="D1987" s="129">
        <v>78.67</v>
      </c>
      <c r="E1987" s="127" t="s">
        <v>189</v>
      </c>
    </row>
    <row r="1988" spans="1:5" ht="15" x14ac:dyDescent="0.25">
      <c r="A1988" s="126">
        <v>39798</v>
      </c>
      <c r="B1988" s="127" t="s">
        <v>192</v>
      </c>
      <c r="C1988" s="128" t="s">
        <v>193</v>
      </c>
      <c r="D1988" s="129">
        <v>2086.4499999999998</v>
      </c>
      <c r="E1988" s="127" t="s">
        <v>186</v>
      </c>
    </row>
    <row r="1989" spans="1:5" ht="15" x14ac:dyDescent="0.25">
      <c r="A1989" s="126">
        <v>39798</v>
      </c>
      <c r="B1989" s="127" t="s">
        <v>192</v>
      </c>
      <c r="C1989" s="128" t="s">
        <v>193</v>
      </c>
      <c r="D1989" s="129">
        <v>79.17</v>
      </c>
      <c r="E1989" s="127" t="s">
        <v>189</v>
      </c>
    </row>
    <row r="1990" spans="1:5" ht="15" x14ac:dyDescent="0.25">
      <c r="A1990" s="126">
        <v>39798</v>
      </c>
      <c r="B1990" s="127" t="s">
        <v>194</v>
      </c>
      <c r="C1990" s="128" t="s">
        <v>195</v>
      </c>
      <c r="D1990" s="129">
        <v>1945.27</v>
      </c>
      <c r="E1990" s="127" t="s">
        <v>189</v>
      </c>
    </row>
    <row r="1991" spans="1:5" ht="15" x14ac:dyDescent="0.25">
      <c r="A1991" s="126">
        <v>39798</v>
      </c>
      <c r="B1991" s="127" t="s">
        <v>194</v>
      </c>
      <c r="C1991" s="128" t="s">
        <v>195</v>
      </c>
      <c r="D1991" s="129">
        <v>53.59</v>
      </c>
      <c r="E1991" s="127" t="s">
        <v>189</v>
      </c>
    </row>
    <row r="1992" spans="1:5" ht="15" x14ac:dyDescent="0.25">
      <c r="A1992" s="126">
        <v>39798</v>
      </c>
      <c r="B1992" s="127" t="s">
        <v>194</v>
      </c>
      <c r="C1992" s="128" t="s">
        <v>195</v>
      </c>
      <c r="D1992" s="129">
        <v>200.07</v>
      </c>
      <c r="E1992" s="127" t="s">
        <v>189</v>
      </c>
    </row>
    <row r="1993" spans="1:5" ht="15" x14ac:dyDescent="0.25">
      <c r="A1993" s="126">
        <v>39801</v>
      </c>
      <c r="B1993" s="127" t="s">
        <v>184</v>
      </c>
      <c r="C1993" s="128" t="s">
        <v>185</v>
      </c>
      <c r="D1993" s="129">
        <v>4422.21</v>
      </c>
      <c r="E1993" s="127" t="s">
        <v>186</v>
      </c>
    </row>
    <row r="1994" spans="1:5" ht="15" x14ac:dyDescent="0.25">
      <c r="A1994" s="126">
        <v>39801</v>
      </c>
      <c r="B1994" s="127" t="s">
        <v>194</v>
      </c>
      <c r="C1994" s="128" t="s">
        <v>195</v>
      </c>
      <c r="D1994" s="129">
        <v>217.75</v>
      </c>
      <c r="E1994" s="127" t="s">
        <v>189</v>
      </c>
    </row>
    <row r="1995" spans="1:5" ht="15" x14ac:dyDescent="0.25">
      <c r="A1995" s="126">
        <v>39801</v>
      </c>
      <c r="B1995" s="127" t="s">
        <v>194</v>
      </c>
      <c r="C1995" s="128" t="s">
        <v>195</v>
      </c>
      <c r="D1995" s="129">
        <v>4372.09</v>
      </c>
      <c r="E1995" s="127" t="s">
        <v>189</v>
      </c>
    </row>
    <row r="1996" spans="1:5" ht="15" x14ac:dyDescent="0.25">
      <c r="A1996" s="126">
        <v>39801</v>
      </c>
      <c r="B1996" s="127" t="s">
        <v>187</v>
      </c>
      <c r="C1996" s="128" t="s">
        <v>188</v>
      </c>
      <c r="D1996" s="129">
        <v>86.21</v>
      </c>
      <c r="E1996" s="127" t="s">
        <v>186</v>
      </c>
    </row>
    <row r="1997" spans="1:5" ht="15" x14ac:dyDescent="0.25">
      <c r="A1997" s="126">
        <v>39801</v>
      </c>
      <c r="B1997" s="127" t="s">
        <v>190</v>
      </c>
      <c r="C1997" s="128" t="s">
        <v>191</v>
      </c>
      <c r="D1997" s="129">
        <v>1048.47</v>
      </c>
      <c r="E1997" s="127" t="s">
        <v>186</v>
      </c>
    </row>
    <row r="1998" spans="1:5" ht="15" x14ac:dyDescent="0.25">
      <c r="A1998" s="126">
        <v>39801</v>
      </c>
      <c r="B1998" s="127" t="s">
        <v>190</v>
      </c>
      <c r="C1998" s="128" t="s">
        <v>191</v>
      </c>
      <c r="D1998" s="129">
        <v>271.66000000000003</v>
      </c>
      <c r="E1998" s="127" t="s">
        <v>189</v>
      </c>
    </row>
    <row r="1999" spans="1:5" ht="15" x14ac:dyDescent="0.25">
      <c r="A1999" s="126">
        <v>39802</v>
      </c>
      <c r="B1999" s="127" t="s">
        <v>184</v>
      </c>
      <c r="C1999" s="128" t="s">
        <v>185</v>
      </c>
      <c r="D1999" s="129">
        <v>36.21</v>
      </c>
      <c r="E1999" s="127" t="s">
        <v>189</v>
      </c>
    </row>
    <row r="2000" spans="1:5" ht="15" x14ac:dyDescent="0.25">
      <c r="A2000" s="126">
        <v>39802</v>
      </c>
      <c r="B2000" s="127" t="s">
        <v>192</v>
      </c>
      <c r="C2000" s="128" t="s">
        <v>193</v>
      </c>
      <c r="D2000" s="129">
        <v>3387.7</v>
      </c>
      <c r="E2000" s="127" t="s">
        <v>189</v>
      </c>
    </row>
    <row r="2001" spans="1:5" ht="15" x14ac:dyDescent="0.25">
      <c r="A2001" s="126">
        <v>39802</v>
      </c>
      <c r="B2001" s="127" t="s">
        <v>194</v>
      </c>
      <c r="C2001" s="128" t="s">
        <v>195</v>
      </c>
      <c r="D2001" s="129">
        <v>198.28</v>
      </c>
      <c r="E2001" s="127" t="s">
        <v>189</v>
      </c>
    </row>
    <row r="2002" spans="1:5" ht="15" x14ac:dyDescent="0.25">
      <c r="A2002" s="126">
        <v>39802</v>
      </c>
      <c r="B2002" s="127" t="s">
        <v>194</v>
      </c>
      <c r="C2002" s="128" t="s">
        <v>195</v>
      </c>
      <c r="D2002" s="129">
        <v>2088.02</v>
      </c>
      <c r="E2002" s="127" t="s">
        <v>189</v>
      </c>
    </row>
    <row r="2003" spans="1:5" ht="15" x14ac:dyDescent="0.25">
      <c r="A2003" s="126">
        <v>39802</v>
      </c>
      <c r="B2003" s="127" t="s">
        <v>194</v>
      </c>
      <c r="C2003" s="128" t="s">
        <v>195</v>
      </c>
      <c r="D2003" s="129">
        <v>243.16</v>
      </c>
      <c r="E2003" s="127" t="s">
        <v>189</v>
      </c>
    </row>
    <row r="2004" spans="1:5" ht="15" x14ac:dyDescent="0.25">
      <c r="A2004" s="126">
        <v>39802</v>
      </c>
      <c r="B2004" s="127" t="s">
        <v>194</v>
      </c>
      <c r="C2004" s="128" t="s">
        <v>195</v>
      </c>
      <c r="D2004" s="129">
        <v>1018.57</v>
      </c>
      <c r="E2004" s="127" t="s">
        <v>189</v>
      </c>
    </row>
    <row r="2005" spans="1:5" ht="15" x14ac:dyDescent="0.25">
      <c r="A2005" s="126">
        <v>39802</v>
      </c>
      <c r="B2005" s="127" t="s">
        <v>194</v>
      </c>
      <c r="C2005" s="128" t="s">
        <v>195</v>
      </c>
      <c r="D2005" s="129">
        <v>727.65</v>
      </c>
      <c r="E2005" s="127" t="s">
        <v>189</v>
      </c>
    </row>
    <row r="2006" spans="1:5" ht="15" x14ac:dyDescent="0.25">
      <c r="A2006" s="126">
        <v>39802</v>
      </c>
      <c r="B2006" s="127" t="s">
        <v>194</v>
      </c>
      <c r="C2006" s="128" t="s">
        <v>195</v>
      </c>
      <c r="D2006" s="129">
        <v>1776.17</v>
      </c>
      <c r="E2006" s="127" t="s">
        <v>189</v>
      </c>
    </row>
    <row r="2007" spans="1:5" ht="15" x14ac:dyDescent="0.25">
      <c r="A2007" s="126">
        <v>39802</v>
      </c>
      <c r="B2007" s="127" t="s">
        <v>194</v>
      </c>
      <c r="C2007" s="128" t="s">
        <v>195</v>
      </c>
      <c r="D2007" s="129">
        <v>2614.0700000000002</v>
      </c>
      <c r="E2007" s="127" t="s">
        <v>189</v>
      </c>
    </row>
    <row r="2008" spans="1:5" ht="15" x14ac:dyDescent="0.25">
      <c r="A2008" s="126">
        <v>39802</v>
      </c>
      <c r="B2008" s="127" t="s">
        <v>247</v>
      </c>
      <c r="C2008" s="128" t="s">
        <v>248</v>
      </c>
      <c r="D2008" s="129">
        <v>344.83</v>
      </c>
      <c r="E2008" s="127" t="s">
        <v>189</v>
      </c>
    </row>
    <row r="2009" spans="1:5" ht="15" x14ac:dyDescent="0.25">
      <c r="A2009" s="126">
        <v>39802</v>
      </c>
      <c r="B2009" s="127" t="s">
        <v>190</v>
      </c>
      <c r="C2009" s="128" t="s">
        <v>191</v>
      </c>
      <c r="D2009" s="129">
        <v>140.53</v>
      </c>
      <c r="E2009" s="127" t="s">
        <v>189</v>
      </c>
    </row>
    <row r="2010" spans="1:5" ht="15" x14ac:dyDescent="0.25">
      <c r="A2010" s="126">
        <v>39802</v>
      </c>
      <c r="B2010" s="127" t="s">
        <v>190</v>
      </c>
      <c r="C2010" s="128" t="s">
        <v>191</v>
      </c>
      <c r="D2010" s="129">
        <v>260.89999999999998</v>
      </c>
      <c r="E2010" s="127" t="s">
        <v>189</v>
      </c>
    </row>
    <row r="2011" spans="1:5" ht="15" x14ac:dyDescent="0.25">
      <c r="A2011" s="126">
        <v>39802</v>
      </c>
      <c r="B2011" s="127" t="s">
        <v>204</v>
      </c>
      <c r="C2011" s="128" t="s">
        <v>233</v>
      </c>
      <c r="D2011" s="129">
        <v>39.659999999999997</v>
      </c>
      <c r="E2011" s="127" t="s">
        <v>186</v>
      </c>
    </row>
    <row r="2012" spans="1:5" ht="15" x14ac:dyDescent="0.25">
      <c r="A2012" s="126">
        <v>39803</v>
      </c>
      <c r="B2012" s="127" t="s">
        <v>184</v>
      </c>
      <c r="C2012" s="128" t="s">
        <v>185</v>
      </c>
      <c r="D2012" s="129">
        <v>16.03</v>
      </c>
      <c r="E2012" s="127" t="s">
        <v>189</v>
      </c>
    </row>
    <row r="2013" spans="1:5" ht="15" x14ac:dyDescent="0.25">
      <c r="A2013" s="126">
        <v>39803</v>
      </c>
      <c r="B2013" s="127" t="s">
        <v>192</v>
      </c>
      <c r="C2013" s="128" t="s">
        <v>193</v>
      </c>
      <c r="D2013" s="129">
        <v>10767.38</v>
      </c>
      <c r="E2013" s="127" t="s">
        <v>189</v>
      </c>
    </row>
    <row r="2014" spans="1:5" ht="15" x14ac:dyDescent="0.25">
      <c r="A2014" s="126">
        <v>39803</v>
      </c>
      <c r="B2014" s="127" t="s">
        <v>192</v>
      </c>
      <c r="C2014" s="128" t="s">
        <v>193</v>
      </c>
      <c r="D2014" s="129">
        <v>28.97</v>
      </c>
      <c r="E2014" s="127" t="s">
        <v>186</v>
      </c>
    </row>
    <row r="2015" spans="1:5" ht="15" x14ac:dyDescent="0.25">
      <c r="A2015" s="126">
        <v>39803</v>
      </c>
      <c r="B2015" s="127" t="s">
        <v>194</v>
      </c>
      <c r="C2015" s="128" t="s">
        <v>195</v>
      </c>
      <c r="D2015" s="129">
        <v>144.79</v>
      </c>
      <c r="E2015" s="127" t="s">
        <v>189</v>
      </c>
    </row>
    <row r="2016" spans="1:5" ht="15" x14ac:dyDescent="0.25">
      <c r="A2016" s="126">
        <v>39803</v>
      </c>
      <c r="B2016" s="127" t="s">
        <v>194</v>
      </c>
      <c r="C2016" s="128" t="s">
        <v>195</v>
      </c>
      <c r="D2016" s="129">
        <v>298.06</v>
      </c>
      <c r="E2016" s="127" t="s">
        <v>189</v>
      </c>
    </row>
    <row r="2017" spans="1:5" ht="15" x14ac:dyDescent="0.25">
      <c r="A2017" s="126">
        <v>39803</v>
      </c>
      <c r="B2017" s="127" t="s">
        <v>194</v>
      </c>
      <c r="C2017" s="128" t="s">
        <v>195</v>
      </c>
      <c r="D2017" s="129">
        <v>103.95</v>
      </c>
      <c r="E2017" s="127" t="s">
        <v>189</v>
      </c>
    </row>
    <row r="2018" spans="1:5" ht="15" x14ac:dyDescent="0.25">
      <c r="A2018" s="126">
        <v>39803</v>
      </c>
      <c r="B2018" s="127" t="s">
        <v>190</v>
      </c>
      <c r="C2018" s="128" t="s">
        <v>191</v>
      </c>
      <c r="D2018" s="129">
        <v>5385.7</v>
      </c>
      <c r="E2018" s="127" t="s">
        <v>186</v>
      </c>
    </row>
    <row r="2019" spans="1:5" ht="15" x14ac:dyDescent="0.25">
      <c r="A2019" s="126">
        <v>39804</v>
      </c>
      <c r="B2019" s="127" t="s">
        <v>184</v>
      </c>
      <c r="C2019" s="128" t="s">
        <v>185</v>
      </c>
      <c r="D2019" s="129">
        <v>7540.09</v>
      </c>
      <c r="E2019" s="127" t="s">
        <v>189</v>
      </c>
    </row>
    <row r="2020" spans="1:5" ht="15" x14ac:dyDescent="0.25">
      <c r="A2020" s="126">
        <v>39804</v>
      </c>
      <c r="B2020" s="127" t="s">
        <v>192</v>
      </c>
      <c r="C2020" s="128" t="s">
        <v>193</v>
      </c>
      <c r="D2020" s="129">
        <v>7434.16</v>
      </c>
      <c r="E2020" s="127" t="s">
        <v>186</v>
      </c>
    </row>
    <row r="2021" spans="1:5" ht="15" x14ac:dyDescent="0.25">
      <c r="A2021" s="126">
        <v>39804</v>
      </c>
      <c r="B2021" s="127" t="s">
        <v>192</v>
      </c>
      <c r="C2021" s="128" t="s">
        <v>193</v>
      </c>
      <c r="D2021" s="129">
        <v>6.28</v>
      </c>
      <c r="E2021" s="127" t="s">
        <v>189</v>
      </c>
    </row>
    <row r="2022" spans="1:5" ht="15" x14ac:dyDescent="0.25">
      <c r="A2022" s="126">
        <v>39804</v>
      </c>
      <c r="B2022" s="127" t="s">
        <v>194</v>
      </c>
      <c r="C2022" s="128" t="s">
        <v>195</v>
      </c>
      <c r="D2022" s="129">
        <v>278.20999999999998</v>
      </c>
      <c r="E2022" s="127" t="s">
        <v>189</v>
      </c>
    </row>
    <row r="2023" spans="1:5" ht="15" x14ac:dyDescent="0.25">
      <c r="A2023" s="126">
        <v>39804</v>
      </c>
      <c r="B2023" s="127" t="s">
        <v>194</v>
      </c>
      <c r="C2023" s="128" t="s">
        <v>195</v>
      </c>
      <c r="D2023" s="129">
        <v>564.22</v>
      </c>
      <c r="E2023" s="127" t="s">
        <v>189</v>
      </c>
    </row>
    <row r="2024" spans="1:5" ht="15" x14ac:dyDescent="0.25">
      <c r="A2024" s="126">
        <v>39804</v>
      </c>
      <c r="B2024" s="127" t="s">
        <v>194</v>
      </c>
      <c r="C2024" s="128" t="s">
        <v>195</v>
      </c>
      <c r="D2024" s="129">
        <v>739.54</v>
      </c>
      <c r="E2024" s="127" t="s">
        <v>189</v>
      </c>
    </row>
    <row r="2025" spans="1:5" ht="15" x14ac:dyDescent="0.25">
      <c r="A2025" s="126">
        <v>39804</v>
      </c>
      <c r="B2025" s="127" t="s">
        <v>194</v>
      </c>
      <c r="C2025" s="128" t="s">
        <v>195</v>
      </c>
      <c r="D2025" s="129">
        <v>135.02000000000001</v>
      </c>
      <c r="E2025" s="127" t="s">
        <v>189</v>
      </c>
    </row>
    <row r="2026" spans="1:5" ht="15" x14ac:dyDescent="0.25">
      <c r="A2026" s="126">
        <v>39804</v>
      </c>
      <c r="B2026" s="127" t="s">
        <v>194</v>
      </c>
      <c r="C2026" s="128" t="s">
        <v>195</v>
      </c>
      <c r="D2026" s="129">
        <v>123.72</v>
      </c>
      <c r="E2026" s="127" t="s">
        <v>189</v>
      </c>
    </row>
    <row r="2027" spans="1:5" ht="15" x14ac:dyDescent="0.25">
      <c r="A2027" s="126">
        <v>39804</v>
      </c>
      <c r="B2027" s="127" t="s">
        <v>190</v>
      </c>
      <c r="C2027" s="128" t="s">
        <v>191</v>
      </c>
      <c r="D2027" s="129">
        <v>1048.5</v>
      </c>
      <c r="E2027" s="127" t="s">
        <v>186</v>
      </c>
    </row>
    <row r="2028" spans="1:5" ht="15" x14ac:dyDescent="0.25">
      <c r="A2028" s="126">
        <v>39805</v>
      </c>
      <c r="B2028" s="127" t="s">
        <v>184</v>
      </c>
      <c r="C2028" s="128" t="s">
        <v>185</v>
      </c>
      <c r="D2028" s="129">
        <v>19.89</v>
      </c>
      <c r="E2028" s="127" t="s">
        <v>189</v>
      </c>
    </row>
    <row r="2029" spans="1:5" ht="15" x14ac:dyDescent="0.25">
      <c r="A2029" s="126">
        <v>39805</v>
      </c>
      <c r="B2029" s="127" t="s">
        <v>192</v>
      </c>
      <c r="C2029" s="128" t="s">
        <v>193</v>
      </c>
      <c r="D2029" s="129">
        <v>83.51</v>
      </c>
      <c r="E2029" s="127" t="s">
        <v>189</v>
      </c>
    </row>
    <row r="2030" spans="1:5" ht="15" x14ac:dyDescent="0.25">
      <c r="A2030" s="126">
        <v>39805</v>
      </c>
      <c r="B2030" s="127" t="s">
        <v>194</v>
      </c>
      <c r="C2030" s="128" t="s">
        <v>195</v>
      </c>
      <c r="D2030" s="129">
        <v>81.25</v>
      </c>
      <c r="E2030" s="127" t="s">
        <v>189</v>
      </c>
    </row>
    <row r="2031" spans="1:5" ht="15" x14ac:dyDescent="0.25">
      <c r="A2031" s="126">
        <v>39808</v>
      </c>
      <c r="B2031" s="127" t="s">
        <v>192</v>
      </c>
      <c r="C2031" s="128" t="s">
        <v>193</v>
      </c>
      <c r="D2031" s="129">
        <v>2374.8200000000002</v>
      </c>
      <c r="E2031" s="127" t="s">
        <v>186</v>
      </c>
    </row>
    <row r="2032" spans="1:5" ht="15" x14ac:dyDescent="0.25">
      <c r="A2032" s="126">
        <v>39808</v>
      </c>
      <c r="B2032" s="127" t="s">
        <v>194</v>
      </c>
      <c r="C2032" s="128" t="s">
        <v>195</v>
      </c>
      <c r="D2032" s="129">
        <v>649.46</v>
      </c>
      <c r="E2032" s="127" t="s">
        <v>189</v>
      </c>
    </row>
    <row r="2033" spans="1:5" ht="15" x14ac:dyDescent="0.25">
      <c r="A2033" s="126">
        <v>39808</v>
      </c>
      <c r="B2033" s="127" t="s">
        <v>194</v>
      </c>
      <c r="C2033" s="128" t="s">
        <v>195</v>
      </c>
      <c r="D2033" s="129">
        <v>679.52</v>
      </c>
      <c r="E2033" s="127" t="s">
        <v>189</v>
      </c>
    </row>
    <row r="2034" spans="1:5" ht="15" x14ac:dyDescent="0.25">
      <c r="A2034" s="126">
        <v>39809</v>
      </c>
      <c r="B2034" s="127" t="s">
        <v>194</v>
      </c>
      <c r="C2034" s="128" t="s">
        <v>195</v>
      </c>
      <c r="D2034" s="129">
        <v>288.99</v>
      </c>
      <c r="E2034" s="127" t="s">
        <v>189</v>
      </c>
    </row>
    <row r="2035" spans="1:5" ht="15" x14ac:dyDescent="0.25">
      <c r="A2035" s="126">
        <v>39809</v>
      </c>
      <c r="B2035" s="127" t="s">
        <v>194</v>
      </c>
      <c r="C2035" s="128" t="s">
        <v>195</v>
      </c>
      <c r="D2035" s="129">
        <v>54.58</v>
      </c>
      <c r="E2035" s="127" t="s">
        <v>189</v>
      </c>
    </row>
    <row r="2036" spans="1:5" ht="15" x14ac:dyDescent="0.25">
      <c r="A2036" s="126">
        <v>39809</v>
      </c>
      <c r="B2036" s="127" t="s">
        <v>194</v>
      </c>
      <c r="C2036" s="128" t="s">
        <v>195</v>
      </c>
      <c r="D2036" s="129">
        <v>247.26</v>
      </c>
      <c r="E2036" s="127" t="s">
        <v>189</v>
      </c>
    </row>
    <row r="2037" spans="1:5" ht="15" x14ac:dyDescent="0.25">
      <c r="A2037" s="126">
        <v>39809</v>
      </c>
      <c r="B2037" s="127" t="s">
        <v>194</v>
      </c>
      <c r="C2037" s="128" t="s">
        <v>195</v>
      </c>
      <c r="D2037" s="129">
        <v>294.62</v>
      </c>
      <c r="E2037" s="127" t="s">
        <v>189</v>
      </c>
    </row>
    <row r="2038" spans="1:5" ht="15" x14ac:dyDescent="0.25">
      <c r="A2038" s="126">
        <v>39809</v>
      </c>
      <c r="B2038" s="127" t="s">
        <v>194</v>
      </c>
      <c r="C2038" s="128" t="s">
        <v>195</v>
      </c>
      <c r="D2038" s="129">
        <v>1083.3699999999999</v>
      </c>
      <c r="E2038" s="127" t="s">
        <v>189</v>
      </c>
    </row>
    <row r="2039" spans="1:5" ht="15" x14ac:dyDescent="0.25">
      <c r="A2039" s="126">
        <v>39809</v>
      </c>
      <c r="B2039" s="127" t="s">
        <v>194</v>
      </c>
      <c r="C2039" s="128" t="s">
        <v>195</v>
      </c>
      <c r="D2039" s="129">
        <v>79.33</v>
      </c>
      <c r="E2039" s="127" t="s">
        <v>189</v>
      </c>
    </row>
    <row r="2040" spans="1:5" ht="15" x14ac:dyDescent="0.25">
      <c r="A2040" s="126">
        <v>39809</v>
      </c>
      <c r="B2040" s="127" t="s">
        <v>194</v>
      </c>
      <c r="C2040" s="128" t="s">
        <v>195</v>
      </c>
      <c r="D2040" s="129">
        <v>196.17</v>
      </c>
      <c r="E2040" s="127" t="s">
        <v>189</v>
      </c>
    </row>
    <row r="2041" spans="1:5" ht="15" x14ac:dyDescent="0.25">
      <c r="A2041" s="126">
        <v>39810</v>
      </c>
      <c r="B2041" s="127" t="s">
        <v>184</v>
      </c>
      <c r="C2041" s="128" t="s">
        <v>185</v>
      </c>
      <c r="D2041" s="129">
        <v>24137.93</v>
      </c>
      <c r="E2041" s="127" t="s">
        <v>189</v>
      </c>
    </row>
    <row r="2042" spans="1:5" ht="15" x14ac:dyDescent="0.25">
      <c r="A2042" s="126">
        <v>39810</v>
      </c>
      <c r="B2042" s="127" t="s">
        <v>192</v>
      </c>
      <c r="C2042" s="128" t="s">
        <v>193</v>
      </c>
      <c r="D2042" s="129">
        <v>15517.24</v>
      </c>
      <c r="E2042" s="127" t="s">
        <v>189</v>
      </c>
    </row>
    <row r="2043" spans="1:5" ht="15" x14ac:dyDescent="0.25">
      <c r="A2043" s="126">
        <v>39810</v>
      </c>
      <c r="B2043" s="127" t="s">
        <v>192</v>
      </c>
      <c r="C2043" s="128" t="s">
        <v>193</v>
      </c>
      <c r="D2043" s="129">
        <v>6.9</v>
      </c>
      <c r="E2043" s="127" t="s">
        <v>189</v>
      </c>
    </row>
    <row r="2044" spans="1:5" ht="15" x14ac:dyDescent="0.25">
      <c r="A2044" s="126">
        <v>39810</v>
      </c>
      <c r="B2044" s="127" t="s">
        <v>207</v>
      </c>
      <c r="C2044" s="128" t="s">
        <v>212</v>
      </c>
      <c r="D2044" s="129">
        <v>5816.34</v>
      </c>
      <c r="E2044" s="127" t="s">
        <v>186</v>
      </c>
    </row>
    <row r="2045" spans="1:5" ht="15" x14ac:dyDescent="0.25">
      <c r="A2045" s="126">
        <v>39810</v>
      </c>
      <c r="B2045" s="127" t="s">
        <v>194</v>
      </c>
      <c r="C2045" s="128" t="s">
        <v>195</v>
      </c>
      <c r="D2045" s="129">
        <v>282.49</v>
      </c>
      <c r="E2045" s="127" t="s">
        <v>189</v>
      </c>
    </row>
    <row r="2046" spans="1:5" ht="15" x14ac:dyDescent="0.25">
      <c r="A2046" s="126">
        <v>39810</v>
      </c>
      <c r="B2046" s="127" t="s">
        <v>247</v>
      </c>
      <c r="C2046" s="128" t="s">
        <v>248</v>
      </c>
      <c r="D2046" s="129">
        <v>6.9</v>
      </c>
      <c r="E2046" s="127" t="s">
        <v>186</v>
      </c>
    </row>
    <row r="2047" spans="1:5" ht="15" x14ac:dyDescent="0.25">
      <c r="A2047" s="126">
        <v>39810</v>
      </c>
      <c r="B2047" s="127" t="s">
        <v>215</v>
      </c>
      <c r="C2047" s="128" t="s">
        <v>251</v>
      </c>
      <c r="D2047" s="129">
        <v>5816.34</v>
      </c>
      <c r="E2047" s="127" t="s">
        <v>189</v>
      </c>
    </row>
    <row r="2048" spans="1:5" ht="15" x14ac:dyDescent="0.25">
      <c r="A2048" s="126">
        <v>39811</v>
      </c>
      <c r="B2048" s="127" t="s">
        <v>194</v>
      </c>
      <c r="C2048" s="128" t="s">
        <v>237</v>
      </c>
      <c r="D2048" s="129">
        <v>775.86</v>
      </c>
      <c r="E2048" s="127" t="s">
        <v>189</v>
      </c>
    </row>
    <row r="2049" spans="1:5" ht="15" x14ac:dyDescent="0.25">
      <c r="A2049" s="126">
        <v>39811</v>
      </c>
      <c r="B2049" s="127" t="s">
        <v>184</v>
      </c>
      <c r="C2049" s="128" t="s">
        <v>185</v>
      </c>
      <c r="D2049" s="129">
        <v>4284.5600000000004</v>
      </c>
      <c r="E2049" s="127" t="s">
        <v>186</v>
      </c>
    </row>
    <row r="2050" spans="1:5" ht="15" x14ac:dyDescent="0.25">
      <c r="A2050" s="126">
        <v>39811</v>
      </c>
      <c r="B2050" s="127" t="s">
        <v>194</v>
      </c>
      <c r="C2050" s="128" t="s">
        <v>195</v>
      </c>
      <c r="D2050" s="129">
        <v>225.73</v>
      </c>
      <c r="E2050" s="127" t="s">
        <v>189</v>
      </c>
    </row>
    <row r="2051" spans="1:5" ht="15" x14ac:dyDescent="0.25">
      <c r="A2051" s="126">
        <v>39811</v>
      </c>
      <c r="B2051" s="127" t="s">
        <v>194</v>
      </c>
      <c r="C2051" s="128" t="s">
        <v>195</v>
      </c>
      <c r="D2051" s="129">
        <v>727.65</v>
      </c>
      <c r="E2051" s="127" t="s">
        <v>189</v>
      </c>
    </row>
    <row r="2052" spans="1:5" ht="15" x14ac:dyDescent="0.25">
      <c r="A2052" s="126">
        <v>39811</v>
      </c>
      <c r="B2052" s="127" t="s">
        <v>194</v>
      </c>
      <c r="C2052" s="128" t="s">
        <v>195</v>
      </c>
      <c r="D2052" s="129">
        <v>154.1</v>
      </c>
      <c r="E2052" s="127" t="s">
        <v>189</v>
      </c>
    </row>
    <row r="2053" spans="1:5" ht="15" x14ac:dyDescent="0.25">
      <c r="A2053" s="126">
        <v>39811</v>
      </c>
      <c r="B2053" s="127" t="s">
        <v>194</v>
      </c>
      <c r="C2053" s="128" t="s">
        <v>195</v>
      </c>
      <c r="D2053" s="129">
        <v>293.35000000000002</v>
      </c>
      <c r="E2053" s="127" t="s">
        <v>189</v>
      </c>
    </row>
    <row r="2054" spans="1:5" ht="15" x14ac:dyDescent="0.25">
      <c r="A2054" s="126">
        <v>39811</v>
      </c>
      <c r="B2054" s="127" t="s">
        <v>194</v>
      </c>
      <c r="C2054" s="128" t="s">
        <v>195</v>
      </c>
      <c r="D2054" s="129">
        <v>334.55</v>
      </c>
      <c r="E2054" s="127" t="s">
        <v>189</v>
      </c>
    </row>
    <row r="2055" spans="1:5" ht="15" x14ac:dyDescent="0.25">
      <c r="A2055" s="126">
        <v>39811</v>
      </c>
      <c r="B2055" s="127" t="s">
        <v>194</v>
      </c>
      <c r="C2055" s="128" t="s">
        <v>195</v>
      </c>
      <c r="D2055" s="129">
        <v>567.65</v>
      </c>
      <c r="E2055" s="127" t="s">
        <v>189</v>
      </c>
    </row>
    <row r="2056" spans="1:5" ht="15" x14ac:dyDescent="0.25">
      <c r="A2056" s="126">
        <v>39811</v>
      </c>
      <c r="B2056" s="127" t="s">
        <v>194</v>
      </c>
      <c r="C2056" s="128" t="s">
        <v>195</v>
      </c>
      <c r="D2056" s="129">
        <v>1322.24</v>
      </c>
      <c r="E2056" s="127" t="s">
        <v>189</v>
      </c>
    </row>
    <row r="2057" spans="1:5" ht="15" x14ac:dyDescent="0.25">
      <c r="A2057" s="126">
        <v>39811</v>
      </c>
      <c r="B2057" s="127" t="s">
        <v>187</v>
      </c>
      <c r="C2057" s="128" t="s">
        <v>214</v>
      </c>
      <c r="D2057" s="129">
        <v>11.03</v>
      </c>
      <c r="E2057" s="127" t="s">
        <v>189</v>
      </c>
    </row>
    <row r="2058" spans="1:5" ht="15" x14ac:dyDescent="0.25">
      <c r="A2058" s="126">
        <v>39811</v>
      </c>
      <c r="B2058" s="127" t="s">
        <v>187</v>
      </c>
      <c r="C2058" s="128" t="s">
        <v>214</v>
      </c>
      <c r="D2058" s="129">
        <v>5.17</v>
      </c>
      <c r="E2058" s="127" t="s">
        <v>189</v>
      </c>
    </row>
    <row r="2059" spans="1:5" ht="15" x14ac:dyDescent="0.25">
      <c r="A2059" s="126">
        <v>39811</v>
      </c>
      <c r="B2059" s="127" t="s">
        <v>194</v>
      </c>
      <c r="C2059" s="128" t="s">
        <v>222</v>
      </c>
      <c r="D2059" s="129">
        <v>21404.62</v>
      </c>
      <c r="E2059" s="127" t="s">
        <v>189</v>
      </c>
    </row>
    <row r="2060" spans="1:5" ht="15" x14ac:dyDescent="0.25">
      <c r="A2060" s="126">
        <v>39811</v>
      </c>
      <c r="B2060" s="127" t="s">
        <v>215</v>
      </c>
      <c r="C2060" s="128" t="s">
        <v>216</v>
      </c>
      <c r="D2060" s="129">
        <v>186.19</v>
      </c>
      <c r="E2060" s="127" t="s">
        <v>189</v>
      </c>
    </row>
    <row r="2061" spans="1:5" ht="15" x14ac:dyDescent="0.25">
      <c r="A2061" s="126">
        <v>39811</v>
      </c>
      <c r="B2061" s="127" t="s">
        <v>204</v>
      </c>
      <c r="C2061" s="128" t="s">
        <v>205</v>
      </c>
      <c r="D2061" s="129">
        <v>17.32</v>
      </c>
      <c r="E2061" s="127" t="s">
        <v>189</v>
      </c>
    </row>
    <row r="2062" spans="1:5" ht="15" x14ac:dyDescent="0.25">
      <c r="A2062" s="126">
        <v>39812</v>
      </c>
      <c r="B2062" s="127" t="s">
        <v>196</v>
      </c>
      <c r="C2062" s="128" t="s">
        <v>246</v>
      </c>
      <c r="D2062" s="129">
        <v>6929.01</v>
      </c>
      <c r="E2062" s="127" t="s">
        <v>189</v>
      </c>
    </row>
    <row r="2063" spans="1:5" ht="15" x14ac:dyDescent="0.25">
      <c r="A2063" s="126">
        <v>39812</v>
      </c>
      <c r="B2063" s="127" t="s">
        <v>196</v>
      </c>
      <c r="C2063" s="128" t="s">
        <v>246</v>
      </c>
      <c r="D2063" s="129">
        <v>112.32</v>
      </c>
      <c r="E2063" s="127" t="s">
        <v>186</v>
      </c>
    </row>
    <row r="2064" spans="1:5" ht="15" x14ac:dyDescent="0.25">
      <c r="A2064" s="126">
        <v>39812</v>
      </c>
      <c r="B2064" s="127" t="s">
        <v>184</v>
      </c>
      <c r="C2064" s="128" t="s">
        <v>185</v>
      </c>
      <c r="D2064" s="129">
        <v>2378.84</v>
      </c>
      <c r="E2064" s="127" t="s">
        <v>186</v>
      </c>
    </row>
    <row r="2065" spans="1:5" ht="15" x14ac:dyDescent="0.25">
      <c r="A2065" s="126">
        <v>39812</v>
      </c>
      <c r="B2065" s="127" t="s">
        <v>231</v>
      </c>
      <c r="C2065" s="128" t="s">
        <v>185</v>
      </c>
      <c r="D2065" s="129">
        <v>6223.43</v>
      </c>
      <c r="E2065" s="127" t="s">
        <v>189</v>
      </c>
    </row>
    <row r="2066" spans="1:5" ht="15" x14ac:dyDescent="0.25">
      <c r="A2066" s="126">
        <v>39812</v>
      </c>
      <c r="B2066" s="127" t="s">
        <v>190</v>
      </c>
      <c r="C2066" s="128" t="s">
        <v>252</v>
      </c>
      <c r="D2066" s="129">
        <v>5906.82</v>
      </c>
      <c r="E2066" s="127" t="s">
        <v>189</v>
      </c>
    </row>
    <row r="2067" spans="1:5" ht="15" x14ac:dyDescent="0.25">
      <c r="A2067" s="126">
        <v>39812</v>
      </c>
      <c r="B2067" s="127" t="s">
        <v>194</v>
      </c>
      <c r="C2067" s="128" t="s">
        <v>195</v>
      </c>
      <c r="D2067" s="129">
        <v>91.24</v>
      </c>
      <c r="E2067" s="127" t="s">
        <v>189</v>
      </c>
    </row>
    <row r="2068" spans="1:5" ht="15" x14ac:dyDescent="0.25">
      <c r="A2068" s="126">
        <v>39812</v>
      </c>
      <c r="B2068" s="127" t="s">
        <v>194</v>
      </c>
      <c r="C2068" s="128" t="s">
        <v>195</v>
      </c>
      <c r="D2068" s="129">
        <v>170.45</v>
      </c>
      <c r="E2068" s="127" t="s">
        <v>189</v>
      </c>
    </row>
    <row r="2069" spans="1:5" ht="15" x14ac:dyDescent="0.25">
      <c r="A2069" s="126">
        <v>39812</v>
      </c>
      <c r="B2069" s="127" t="s">
        <v>194</v>
      </c>
      <c r="C2069" s="128" t="s">
        <v>195</v>
      </c>
      <c r="D2069" s="129">
        <v>676.2</v>
      </c>
      <c r="E2069" s="127" t="s">
        <v>189</v>
      </c>
    </row>
    <row r="2070" spans="1:5" ht="15" x14ac:dyDescent="0.25">
      <c r="A2070" s="126">
        <v>39812</v>
      </c>
      <c r="B2070" s="127" t="s">
        <v>221</v>
      </c>
      <c r="C2070" s="128" t="s">
        <v>219</v>
      </c>
      <c r="D2070" s="129">
        <v>51.06</v>
      </c>
      <c r="E2070" s="127" t="s">
        <v>189</v>
      </c>
    </row>
    <row r="2071" spans="1:5" ht="15" x14ac:dyDescent="0.25">
      <c r="A2071" s="126">
        <v>39812</v>
      </c>
      <c r="B2071" s="127" t="s">
        <v>194</v>
      </c>
      <c r="C2071" s="128" t="s">
        <v>222</v>
      </c>
      <c r="D2071" s="129">
        <v>10785.63</v>
      </c>
      <c r="E2071" s="127" t="s">
        <v>186</v>
      </c>
    </row>
    <row r="2072" spans="1:5" ht="15" x14ac:dyDescent="0.25">
      <c r="A2072" s="126">
        <v>39812</v>
      </c>
      <c r="B2072" s="127" t="s">
        <v>194</v>
      </c>
      <c r="C2072" s="128" t="s">
        <v>222</v>
      </c>
      <c r="D2072" s="129">
        <v>645.99</v>
      </c>
      <c r="E2072" s="127" t="s">
        <v>186</v>
      </c>
    </row>
    <row r="2073" spans="1:5" ht="15" x14ac:dyDescent="0.25">
      <c r="A2073" s="126">
        <v>39812</v>
      </c>
      <c r="B2073" s="127" t="s">
        <v>235</v>
      </c>
      <c r="C2073" s="128" t="s">
        <v>197</v>
      </c>
      <c r="D2073" s="129">
        <v>482936.52</v>
      </c>
      <c r="E2073" s="127" t="s">
        <v>189</v>
      </c>
    </row>
    <row r="2074" spans="1:5" ht="15" x14ac:dyDescent="0.25">
      <c r="A2074" s="126">
        <v>39812</v>
      </c>
      <c r="B2074" s="127" t="s">
        <v>196</v>
      </c>
      <c r="C2074" s="128" t="s">
        <v>197</v>
      </c>
      <c r="D2074" s="129">
        <v>11993.38</v>
      </c>
      <c r="E2074" s="127" t="s">
        <v>186</v>
      </c>
    </row>
    <row r="2075" spans="1:5" ht="15" x14ac:dyDescent="0.25">
      <c r="A2075" s="126">
        <v>39812</v>
      </c>
      <c r="B2075" s="127" t="s">
        <v>196</v>
      </c>
      <c r="C2075" s="128" t="s">
        <v>197</v>
      </c>
      <c r="D2075" s="129">
        <v>1528427.17</v>
      </c>
      <c r="E2075" s="127" t="s">
        <v>189</v>
      </c>
    </row>
  </sheetData>
  <mergeCells count="1">
    <mergeCell ref="A3:F5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B8"/>
  <sheetViews>
    <sheetView showGridLines="0" workbookViewId="0">
      <selection activeCell="B1" sqref="B1"/>
    </sheetView>
  </sheetViews>
  <sheetFormatPr defaultRowHeight="15" x14ac:dyDescent="0.25"/>
  <cols>
    <col min="1" max="1" width="29.7109375" customWidth="1"/>
    <col min="2" max="2" width="16.28515625" customWidth="1"/>
    <col min="3" max="3" width="11.42578125" customWidth="1"/>
  </cols>
  <sheetData>
    <row r="1" spans="1:2" ht="18.75" thickBot="1" x14ac:dyDescent="0.3">
      <c r="A1" s="265" t="s">
        <v>269</v>
      </c>
      <c r="B1" s="269"/>
    </row>
    <row r="3" spans="1:2" x14ac:dyDescent="0.25">
      <c r="A3" t="s">
        <v>303</v>
      </c>
    </row>
    <row r="4" spans="1:2" x14ac:dyDescent="0.25">
      <c r="A4" t="s">
        <v>304</v>
      </c>
    </row>
    <row r="5" spans="1:2" x14ac:dyDescent="0.25">
      <c r="A5" t="s">
        <v>295</v>
      </c>
    </row>
    <row r="6" spans="1:2" x14ac:dyDescent="0.25">
      <c r="A6" t="s">
        <v>305</v>
      </c>
    </row>
    <row r="7" spans="1:2" x14ac:dyDescent="0.25">
      <c r="A7" t="s">
        <v>296</v>
      </c>
    </row>
    <row r="8" spans="1:2" ht="14.25" customHeight="1" x14ac:dyDescent="0.25">
      <c r="A8" t="s">
        <v>306</v>
      </c>
    </row>
  </sheetData>
  <dataConsolidate/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0">
    <tabColor theme="8" tint="-0.249977111117893"/>
  </sheetPr>
  <dimension ref="A1:B7"/>
  <sheetViews>
    <sheetView workbookViewId="0">
      <selection activeCell="A2" sqref="A2"/>
    </sheetView>
  </sheetViews>
  <sheetFormatPr defaultRowHeight="15" x14ac:dyDescent="0.25"/>
  <cols>
    <col min="1" max="1" width="24.5703125" bestFit="1" customWidth="1"/>
    <col min="2" max="2" width="17" customWidth="1"/>
  </cols>
  <sheetData>
    <row r="1" spans="1:2" x14ac:dyDescent="0.25">
      <c r="A1" s="289" t="s">
        <v>9</v>
      </c>
      <c r="B1" s="289"/>
    </row>
    <row r="2" spans="1:2" x14ac:dyDescent="0.25">
      <c r="A2" s="37" t="s">
        <v>1</v>
      </c>
      <c r="B2" s="37" t="s">
        <v>285</v>
      </c>
    </row>
    <row r="3" spans="1:2" x14ac:dyDescent="0.25">
      <c r="A3" s="37" t="s">
        <v>286</v>
      </c>
      <c r="B3" s="37">
        <v>23</v>
      </c>
    </row>
    <row r="4" spans="1:2" x14ac:dyDescent="0.25">
      <c r="A4" s="37" t="s">
        <v>287</v>
      </c>
      <c r="B4" s="37">
        <v>2</v>
      </c>
    </row>
    <row r="5" spans="1:2" x14ac:dyDescent="0.25">
      <c r="A5" s="37" t="s">
        <v>288</v>
      </c>
      <c r="B5" s="37">
        <v>16</v>
      </c>
    </row>
    <row r="6" spans="1:2" x14ac:dyDescent="0.25">
      <c r="A6" s="37" t="s">
        <v>289</v>
      </c>
      <c r="B6" s="37">
        <v>10</v>
      </c>
    </row>
    <row r="7" spans="1:2" x14ac:dyDescent="0.25">
      <c r="A7" s="37" t="s">
        <v>290</v>
      </c>
      <c r="B7" s="37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theme="8" tint="-0.249977111117893"/>
  </sheetPr>
  <dimension ref="A1:B10"/>
  <sheetViews>
    <sheetView workbookViewId="0">
      <selection activeCell="A2" sqref="A2"/>
    </sheetView>
  </sheetViews>
  <sheetFormatPr defaultRowHeight="15" x14ac:dyDescent="0.25"/>
  <cols>
    <col min="1" max="1" width="24.5703125" bestFit="1" customWidth="1"/>
    <col min="2" max="2" width="17" customWidth="1"/>
  </cols>
  <sheetData>
    <row r="1" spans="1:2" x14ac:dyDescent="0.25">
      <c r="A1" s="289" t="s">
        <v>9</v>
      </c>
      <c r="B1" s="289"/>
    </row>
    <row r="2" spans="1:2" x14ac:dyDescent="0.25">
      <c r="A2" s="37" t="s">
        <v>1</v>
      </c>
      <c r="B2" s="37" t="s">
        <v>285</v>
      </c>
    </row>
    <row r="3" spans="1:2" x14ac:dyDescent="0.25">
      <c r="A3" s="37" t="s">
        <v>286</v>
      </c>
      <c r="B3" s="37">
        <v>23</v>
      </c>
    </row>
    <row r="4" spans="1:2" x14ac:dyDescent="0.25">
      <c r="A4" s="37" t="s">
        <v>287</v>
      </c>
      <c r="B4" s="37">
        <v>2</v>
      </c>
    </row>
    <row r="5" spans="1:2" x14ac:dyDescent="0.25">
      <c r="A5" s="37" t="s">
        <v>288</v>
      </c>
      <c r="B5" s="37">
        <v>16</v>
      </c>
    </row>
    <row r="6" spans="1:2" x14ac:dyDescent="0.25">
      <c r="A6" s="37" t="s">
        <v>291</v>
      </c>
      <c r="B6" s="37">
        <v>6</v>
      </c>
    </row>
    <row r="7" spans="1:2" x14ac:dyDescent="0.25">
      <c r="A7" s="37" t="s">
        <v>292</v>
      </c>
      <c r="B7" s="37">
        <v>13</v>
      </c>
    </row>
    <row r="8" spans="1:2" x14ac:dyDescent="0.25">
      <c r="A8" s="37" t="s">
        <v>293</v>
      </c>
      <c r="B8" s="37">
        <v>2</v>
      </c>
    </row>
    <row r="9" spans="1:2" x14ac:dyDescent="0.25">
      <c r="A9" s="37" t="s">
        <v>289</v>
      </c>
      <c r="B9" s="37">
        <v>10</v>
      </c>
    </row>
    <row r="10" spans="1:2" x14ac:dyDescent="0.25">
      <c r="A10" s="37" t="s">
        <v>290</v>
      </c>
      <c r="B10" s="37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>
    <tabColor theme="8" tint="-0.249977111117893"/>
  </sheetPr>
  <dimension ref="A1:B7"/>
  <sheetViews>
    <sheetView workbookViewId="0">
      <selection activeCell="A2" sqref="A2"/>
    </sheetView>
  </sheetViews>
  <sheetFormatPr defaultRowHeight="15" x14ac:dyDescent="0.25"/>
  <cols>
    <col min="1" max="1" width="24.5703125" bestFit="1" customWidth="1"/>
    <col min="2" max="2" width="17" customWidth="1"/>
  </cols>
  <sheetData>
    <row r="1" spans="1:2" x14ac:dyDescent="0.25">
      <c r="A1" s="289" t="s">
        <v>9</v>
      </c>
      <c r="B1" s="289"/>
    </row>
    <row r="2" spans="1:2" x14ac:dyDescent="0.25">
      <c r="A2" s="37" t="s">
        <v>1</v>
      </c>
      <c r="B2" s="37" t="s">
        <v>285</v>
      </c>
    </row>
    <row r="3" spans="1:2" x14ac:dyDescent="0.25">
      <c r="A3" s="37" t="s">
        <v>294</v>
      </c>
      <c r="B3" s="37">
        <v>14</v>
      </c>
    </row>
    <row r="4" spans="1:2" x14ac:dyDescent="0.25">
      <c r="A4" s="37" t="s">
        <v>287</v>
      </c>
      <c r="B4" s="37">
        <v>1</v>
      </c>
    </row>
    <row r="5" spans="1:2" x14ac:dyDescent="0.25">
      <c r="A5" s="37" t="s">
        <v>288</v>
      </c>
      <c r="B5" s="37">
        <v>5</v>
      </c>
    </row>
    <row r="6" spans="1:2" x14ac:dyDescent="0.25">
      <c r="A6" s="37" t="s">
        <v>291</v>
      </c>
      <c r="B6" s="37">
        <v>9</v>
      </c>
    </row>
    <row r="7" spans="1:2" x14ac:dyDescent="0.25">
      <c r="A7" s="37" t="s">
        <v>289</v>
      </c>
      <c r="B7" s="37">
        <v>7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18"/>
  <sheetViews>
    <sheetView showGridLines="0" workbookViewId="0">
      <selection activeCell="B1" sqref="B1"/>
    </sheetView>
  </sheetViews>
  <sheetFormatPr defaultRowHeight="12.75" x14ac:dyDescent="0.2"/>
  <cols>
    <col min="1" max="1" width="17.5703125" style="100" customWidth="1"/>
    <col min="2" max="2" width="14" style="100" customWidth="1"/>
    <col min="3" max="3" width="16.5703125" style="100" customWidth="1"/>
    <col min="4" max="4" width="13.42578125" style="100" customWidth="1"/>
    <col min="5" max="5" width="10.7109375" style="100" customWidth="1"/>
    <col min="6" max="6" width="11.5703125" style="100" customWidth="1"/>
    <col min="7" max="16384" width="9.140625" style="100"/>
  </cols>
  <sheetData>
    <row r="1" spans="1:7" ht="18.75" thickBot="1" x14ac:dyDescent="0.3">
      <c r="A1" s="247" t="s">
        <v>268</v>
      </c>
      <c r="B1" s="269"/>
    </row>
    <row r="3" spans="1:7" ht="15" x14ac:dyDescent="0.2">
      <c r="A3" s="257" t="s">
        <v>499</v>
      </c>
      <c r="B3" s="102"/>
      <c r="C3" s="102"/>
      <c r="D3" s="102"/>
    </row>
    <row r="4" spans="1:7" x14ac:dyDescent="0.2">
      <c r="A4" s="102"/>
      <c r="B4" s="102"/>
      <c r="C4" s="102"/>
      <c r="D4" s="102"/>
    </row>
    <row r="5" spans="1:7" ht="25.5" x14ac:dyDescent="0.2">
      <c r="A5" s="258" t="s">
        <v>1</v>
      </c>
      <c r="B5" s="258" t="s">
        <v>159</v>
      </c>
      <c r="C5" s="259" t="s">
        <v>493</v>
      </c>
      <c r="D5" s="258" t="s">
        <v>174</v>
      </c>
    </row>
    <row r="6" spans="1:7" x14ac:dyDescent="0.2">
      <c r="A6" s="118" t="s">
        <v>175</v>
      </c>
      <c r="B6" s="113">
        <v>1989</v>
      </c>
      <c r="C6" s="120">
        <v>0.1</v>
      </c>
      <c r="D6" s="121"/>
    </row>
    <row r="7" spans="1:7" x14ac:dyDescent="0.2">
      <c r="A7" s="119" t="s">
        <v>176</v>
      </c>
      <c r="B7" s="113">
        <v>596</v>
      </c>
      <c r="C7" s="120">
        <v>0.15</v>
      </c>
      <c r="D7" s="116"/>
    </row>
    <row r="8" spans="1:7" x14ac:dyDescent="0.2">
      <c r="A8" s="118" t="s">
        <v>177</v>
      </c>
      <c r="B8" s="113">
        <v>1248</v>
      </c>
      <c r="C8" s="120">
        <v>0.2</v>
      </c>
      <c r="D8" s="121"/>
    </row>
    <row r="9" spans="1:7" x14ac:dyDescent="0.2">
      <c r="A9" s="118" t="s">
        <v>178</v>
      </c>
      <c r="B9" s="113">
        <v>997</v>
      </c>
      <c r="C9" s="120">
        <v>0.25</v>
      </c>
      <c r="D9" s="121"/>
    </row>
    <row r="10" spans="1:7" x14ac:dyDescent="0.2">
      <c r="A10" s="118" t="s">
        <v>179</v>
      </c>
      <c r="B10" s="113">
        <v>485</v>
      </c>
      <c r="C10" s="120">
        <v>0.05</v>
      </c>
      <c r="D10" s="121"/>
    </row>
    <row r="13" spans="1:7" x14ac:dyDescent="0.2">
      <c r="A13" s="102"/>
      <c r="B13" s="102"/>
      <c r="C13" s="102"/>
      <c r="D13" s="102"/>
      <c r="E13" s="102"/>
      <c r="F13" s="102"/>
      <c r="G13" s="102"/>
    </row>
    <row r="14" spans="1:7" x14ac:dyDescent="0.2">
      <c r="A14" s="102"/>
    </row>
    <row r="15" spans="1:7" x14ac:dyDescent="0.2">
      <c r="A15" s="102"/>
    </row>
    <row r="16" spans="1:7" x14ac:dyDescent="0.2">
      <c r="A16" s="102"/>
    </row>
    <row r="17" spans="1:1" x14ac:dyDescent="0.2">
      <c r="A17" s="102"/>
    </row>
    <row r="18" spans="1:1" x14ac:dyDescent="0.2">
      <c r="A18" s="102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B4"/>
  <sheetViews>
    <sheetView showGridLines="0" workbookViewId="0">
      <selection activeCell="B1" sqref="B1"/>
    </sheetView>
  </sheetViews>
  <sheetFormatPr defaultRowHeight="15" x14ac:dyDescent="0.25"/>
  <cols>
    <col min="1" max="1" width="16.7109375" customWidth="1"/>
  </cols>
  <sheetData>
    <row r="1" spans="1:2" ht="18.75" thickBot="1" x14ac:dyDescent="0.3">
      <c r="A1" s="265" t="s">
        <v>269</v>
      </c>
      <c r="B1" s="269"/>
    </row>
    <row r="3" spans="1:2" ht="15.75" x14ac:dyDescent="0.25">
      <c r="A3" s="263" t="s">
        <v>523</v>
      </c>
    </row>
    <row r="4" spans="1:2" ht="15.75" x14ac:dyDescent="0.25">
      <c r="A4" s="263" t="s">
        <v>330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B1" sqref="B1"/>
    </sheetView>
  </sheetViews>
  <sheetFormatPr defaultRowHeight="15" x14ac:dyDescent="0.25"/>
  <cols>
    <col min="1" max="1" width="16.85546875" customWidth="1"/>
    <col min="2" max="2" width="14.5703125" customWidth="1"/>
    <col min="4" max="4" width="12.140625" customWidth="1"/>
  </cols>
  <sheetData>
    <row r="1" spans="1:14" ht="18.75" thickBot="1" x14ac:dyDescent="0.3">
      <c r="A1" s="265" t="s">
        <v>269</v>
      </c>
      <c r="B1" s="269"/>
    </row>
    <row r="3" spans="1:14" ht="15.75" x14ac:dyDescent="0.25">
      <c r="A3" s="243" t="s">
        <v>471</v>
      </c>
    </row>
    <row r="4" spans="1:14" ht="15.75" x14ac:dyDescent="0.25">
      <c r="A4" s="243"/>
    </row>
    <row r="6" spans="1:14" x14ac:dyDescent="0.25">
      <c r="D6" s="244" t="s">
        <v>1</v>
      </c>
      <c r="E6" s="244" t="s">
        <v>472</v>
      </c>
      <c r="F6" s="244" t="s">
        <v>473</v>
      </c>
      <c r="G6" s="244" t="s">
        <v>474</v>
      </c>
      <c r="H6" s="244" t="s">
        <v>475</v>
      </c>
      <c r="I6" s="244" t="s">
        <v>476</v>
      </c>
      <c r="J6" s="244" t="s">
        <v>477</v>
      </c>
      <c r="K6" s="244" t="s">
        <v>478</v>
      </c>
      <c r="M6" s="245" t="s">
        <v>1</v>
      </c>
      <c r="N6" s="246" t="s">
        <v>165</v>
      </c>
    </row>
    <row r="7" spans="1:14" x14ac:dyDescent="0.25">
      <c r="D7" s="37" t="s">
        <v>480</v>
      </c>
      <c r="E7" s="37">
        <v>30</v>
      </c>
      <c r="F7" s="37">
        <v>42</v>
      </c>
      <c r="G7" s="37">
        <v>36</v>
      </c>
      <c r="H7" s="37">
        <v>28</v>
      </c>
      <c r="I7" s="37">
        <v>31</v>
      </c>
      <c r="J7" s="37">
        <v>31</v>
      </c>
      <c r="K7" s="37">
        <v>34</v>
      </c>
    </row>
    <row r="8" spans="1:14" x14ac:dyDescent="0.25">
      <c r="D8" s="37" t="s">
        <v>165</v>
      </c>
      <c r="E8" s="37">
        <v>13</v>
      </c>
      <c r="F8" s="37">
        <v>43</v>
      </c>
      <c r="G8" s="37">
        <v>48</v>
      </c>
      <c r="H8" s="37">
        <v>43</v>
      </c>
      <c r="I8" s="37">
        <v>7</v>
      </c>
      <c r="J8" s="37">
        <v>22</v>
      </c>
      <c r="K8" s="37">
        <v>30</v>
      </c>
      <c r="M8" s="245" t="s">
        <v>6</v>
      </c>
      <c r="N8" s="246" t="s">
        <v>474</v>
      </c>
    </row>
    <row r="9" spans="1:14" x14ac:dyDescent="0.25">
      <c r="D9" s="37" t="s">
        <v>481</v>
      </c>
      <c r="E9" s="37">
        <v>26</v>
      </c>
      <c r="F9" s="37">
        <v>30</v>
      </c>
      <c r="G9" s="37">
        <v>44</v>
      </c>
      <c r="H9" s="37">
        <v>39</v>
      </c>
      <c r="I9" s="37">
        <v>42</v>
      </c>
      <c r="J9" s="37">
        <v>10</v>
      </c>
      <c r="K9" s="37">
        <v>38</v>
      </c>
    </row>
    <row r="10" spans="1:14" x14ac:dyDescent="0.25">
      <c r="D10" s="37" t="s">
        <v>479</v>
      </c>
      <c r="E10" s="37">
        <v>34</v>
      </c>
      <c r="F10" s="37">
        <v>41</v>
      </c>
      <c r="G10" s="37">
        <v>37</v>
      </c>
      <c r="H10" s="37">
        <v>14</v>
      </c>
      <c r="I10" s="37">
        <v>17</v>
      </c>
      <c r="J10" s="37">
        <v>8</v>
      </c>
      <c r="K10" s="37">
        <v>33</v>
      </c>
      <c r="M10" s="245" t="s">
        <v>482</v>
      </c>
      <c r="N10" s="37"/>
    </row>
    <row r="11" spans="1:14" x14ac:dyDescent="0.25">
      <c r="D11" s="37" t="s">
        <v>162</v>
      </c>
      <c r="E11" s="37">
        <v>50</v>
      </c>
      <c r="F11" s="37">
        <v>35</v>
      </c>
      <c r="G11" s="37">
        <v>25</v>
      </c>
      <c r="H11" s="37">
        <v>41</v>
      </c>
      <c r="I11" s="37">
        <v>27</v>
      </c>
      <c r="J11" s="37">
        <v>35</v>
      </c>
      <c r="K11" s="37">
        <v>21</v>
      </c>
    </row>
    <row r="12" spans="1:14" x14ac:dyDescent="0.25">
      <c r="D12" s="37" t="s">
        <v>483</v>
      </c>
      <c r="E12" s="37">
        <v>7</v>
      </c>
      <c r="F12" s="37">
        <v>34</v>
      </c>
      <c r="G12" s="37">
        <v>35</v>
      </c>
      <c r="H12" s="37">
        <v>38</v>
      </c>
      <c r="I12" s="37">
        <v>22</v>
      </c>
      <c r="J12" s="37">
        <v>50</v>
      </c>
      <c r="K12" s="37">
        <v>26</v>
      </c>
    </row>
    <row r="13" spans="1:14" x14ac:dyDescent="0.25">
      <c r="D13" s="37" t="s">
        <v>484</v>
      </c>
      <c r="E13" s="37">
        <v>34</v>
      </c>
      <c r="F13" s="37">
        <v>42</v>
      </c>
      <c r="G13" s="37">
        <v>33</v>
      </c>
      <c r="H13" s="37">
        <v>49</v>
      </c>
      <c r="I13" s="37">
        <v>13</v>
      </c>
      <c r="J13" s="37">
        <v>43</v>
      </c>
      <c r="K13" s="37">
        <v>39</v>
      </c>
    </row>
    <row r="14" spans="1:14" x14ac:dyDescent="0.25">
      <c r="D14" s="37" t="s">
        <v>485</v>
      </c>
      <c r="E14" s="37">
        <v>48</v>
      </c>
      <c r="F14" s="37">
        <v>5</v>
      </c>
      <c r="G14" s="37">
        <v>27</v>
      </c>
      <c r="H14" s="37">
        <v>15</v>
      </c>
      <c r="I14" s="37">
        <v>39</v>
      </c>
      <c r="J14" s="37">
        <v>50</v>
      </c>
      <c r="K14" s="37">
        <v>28</v>
      </c>
    </row>
    <row r="15" spans="1:14" x14ac:dyDescent="0.25">
      <c r="D15" s="37" t="s">
        <v>486</v>
      </c>
      <c r="E15" s="37">
        <v>47</v>
      </c>
      <c r="F15" s="37">
        <v>41</v>
      </c>
      <c r="G15" s="37">
        <v>43</v>
      </c>
      <c r="H15" s="37">
        <v>17</v>
      </c>
      <c r="I15" s="37">
        <v>39</v>
      </c>
      <c r="J15" s="37">
        <v>44</v>
      </c>
      <c r="K15" s="37">
        <v>25</v>
      </c>
    </row>
    <row r="16" spans="1:14" x14ac:dyDescent="0.25">
      <c r="D16" s="37" t="s">
        <v>160</v>
      </c>
      <c r="E16" s="37">
        <v>17</v>
      </c>
      <c r="F16" s="37">
        <v>34</v>
      </c>
      <c r="G16" s="37">
        <v>46</v>
      </c>
      <c r="H16" s="37">
        <v>37</v>
      </c>
      <c r="I16" s="37">
        <v>8</v>
      </c>
      <c r="J16" s="37">
        <v>26</v>
      </c>
      <c r="K16" s="37">
        <v>22</v>
      </c>
    </row>
    <row r="17" spans="4:11" x14ac:dyDescent="0.25">
      <c r="D17" s="37" t="s">
        <v>487</v>
      </c>
      <c r="E17" s="37">
        <v>47</v>
      </c>
      <c r="F17" s="37">
        <v>11</v>
      </c>
      <c r="G17" s="37">
        <v>45</v>
      </c>
      <c r="H17" s="37">
        <v>26</v>
      </c>
      <c r="I17" s="37">
        <v>48</v>
      </c>
      <c r="J17" s="37">
        <v>48</v>
      </c>
      <c r="K17" s="37">
        <v>46</v>
      </c>
    </row>
    <row r="18" spans="4:11" x14ac:dyDescent="0.25">
      <c r="D18" s="37" t="s">
        <v>166</v>
      </c>
      <c r="E18" s="37">
        <v>14</v>
      </c>
      <c r="F18" s="37">
        <v>42</v>
      </c>
      <c r="G18" s="37">
        <v>36</v>
      </c>
      <c r="H18" s="37">
        <v>36</v>
      </c>
      <c r="I18" s="37">
        <v>45</v>
      </c>
      <c r="J18" s="37">
        <v>38</v>
      </c>
      <c r="K18" s="37">
        <v>46</v>
      </c>
    </row>
    <row r="19" spans="4:11" x14ac:dyDescent="0.25">
      <c r="D19" s="37" t="s">
        <v>488</v>
      </c>
      <c r="E19" s="37">
        <v>32</v>
      </c>
      <c r="F19" s="37">
        <v>25</v>
      </c>
      <c r="G19" s="37">
        <v>17</v>
      </c>
      <c r="H19" s="37">
        <v>26</v>
      </c>
      <c r="I19" s="37">
        <v>7</v>
      </c>
      <c r="J19" s="37">
        <v>30</v>
      </c>
      <c r="K19" s="37">
        <v>45</v>
      </c>
    </row>
    <row r="20" spans="4:11" x14ac:dyDescent="0.25">
      <c r="D20" s="37" t="s">
        <v>489</v>
      </c>
      <c r="E20" s="37">
        <v>37</v>
      </c>
      <c r="F20" s="37">
        <v>22</v>
      </c>
      <c r="G20" s="37">
        <v>33</v>
      </c>
      <c r="H20" s="37">
        <v>22</v>
      </c>
      <c r="I20" s="37">
        <v>14</v>
      </c>
      <c r="J20" s="37">
        <v>34</v>
      </c>
      <c r="K20" s="37">
        <v>40</v>
      </c>
    </row>
    <row r="21" spans="4:11" x14ac:dyDescent="0.25">
      <c r="D21" s="37" t="s">
        <v>163</v>
      </c>
      <c r="E21" s="37">
        <v>30</v>
      </c>
      <c r="F21" s="37">
        <v>6</v>
      </c>
      <c r="G21" s="37">
        <v>18</v>
      </c>
      <c r="H21" s="37">
        <v>25</v>
      </c>
      <c r="I21" s="37">
        <v>5</v>
      </c>
      <c r="J21" s="37">
        <v>38</v>
      </c>
      <c r="K21" s="37">
        <v>10</v>
      </c>
    </row>
  </sheetData>
  <dataValidations count="2">
    <dataValidation type="list" allowBlank="1" showInputMessage="1" showErrorMessage="1" sqref="N8">
      <formula1>$E$6:$K$6</formula1>
    </dataValidation>
    <dataValidation type="list" allowBlank="1" showInputMessage="1" showErrorMessage="1" sqref="N6">
      <formula1>$D$7:$D$21</formula1>
    </dataValidation>
  </dataValidation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3"/>
  <dimension ref="A1:D14"/>
  <sheetViews>
    <sheetView showGridLines="0" workbookViewId="0">
      <selection activeCell="A8" sqref="A8"/>
    </sheetView>
  </sheetViews>
  <sheetFormatPr defaultRowHeight="15" x14ac:dyDescent="0.25"/>
  <cols>
    <col min="1" max="1" width="17.42578125" customWidth="1"/>
    <col min="2" max="2" width="14.28515625" customWidth="1"/>
    <col min="3" max="3" width="16.140625" bestFit="1" customWidth="1"/>
    <col min="4" max="4" width="10.5703125" bestFit="1" customWidth="1"/>
  </cols>
  <sheetData>
    <row r="1" spans="1:4" ht="18.75" thickBot="1" x14ac:dyDescent="0.3">
      <c r="A1" s="265" t="s">
        <v>269</v>
      </c>
      <c r="B1" s="269"/>
    </row>
    <row r="3" spans="1:4" ht="15.75" x14ac:dyDescent="0.25">
      <c r="A3" s="263" t="s">
        <v>282</v>
      </c>
    </row>
    <row r="4" spans="1:4" ht="15.75" x14ac:dyDescent="0.25">
      <c r="A4" s="263" t="s">
        <v>283</v>
      </c>
    </row>
    <row r="5" spans="1:4" ht="15.75" x14ac:dyDescent="0.25">
      <c r="A5" s="263" t="s">
        <v>284</v>
      </c>
    </row>
    <row r="6" spans="1:4" ht="15.75" x14ac:dyDescent="0.25">
      <c r="A6" s="263" t="s">
        <v>307</v>
      </c>
    </row>
    <row r="7" spans="1:4" ht="15.75" x14ac:dyDescent="0.25">
      <c r="A7" s="263" t="s">
        <v>308</v>
      </c>
    </row>
    <row r="8" spans="1:4" ht="15.75" x14ac:dyDescent="0.25">
      <c r="A8" s="263" t="s">
        <v>309</v>
      </c>
    </row>
    <row r="11" spans="1:4" x14ac:dyDescent="0.25">
      <c r="C11" s="216" t="s">
        <v>440</v>
      </c>
      <c r="D11" s="217">
        <v>-10000</v>
      </c>
    </row>
    <row r="12" spans="1:4" x14ac:dyDescent="0.25">
      <c r="C12" s="216" t="s">
        <v>441</v>
      </c>
      <c r="D12" s="218">
        <v>0.05</v>
      </c>
    </row>
    <row r="13" spans="1:4" x14ac:dyDescent="0.25">
      <c r="C13" s="216" t="s">
        <v>442</v>
      </c>
      <c r="D13" s="217">
        <v>600</v>
      </c>
    </row>
    <row r="14" spans="1:4" x14ac:dyDescent="0.25">
      <c r="C14" s="216" t="s">
        <v>443</v>
      </c>
      <c r="D14" s="219">
        <f>NPER(D12,D13,D11,0,0)</f>
        <v>36.723784388301482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/>
  <dimension ref="A1:C12"/>
  <sheetViews>
    <sheetView showGridLines="0" workbookViewId="0">
      <selection activeCell="B1" sqref="B1"/>
    </sheetView>
  </sheetViews>
  <sheetFormatPr defaultRowHeight="15" x14ac:dyDescent="0.25"/>
  <cols>
    <col min="1" max="1" width="20.42578125" customWidth="1"/>
    <col min="3" max="3" width="14.42578125" bestFit="1" customWidth="1"/>
  </cols>
  <sheetData>
    <row r="1" spans="1:3" ht="18.75" thickBot="1" x14ac:dyDescent="0.3">
      <c r="A1" s="265" t="s">
        <v>269</v>
      </c>
      <c r="B1" s="269"/>
    </row>
    <row r="3" spans="1:3" ht="15.75" x14ac:dyDescent="0.25">
      <c r="A3" s="263" t="s">
        <v>524</v>
      </c>
    </row>
    <row r="4" spans="1:3" ht="15.75" x14ac:dyDescent="0.25">
      <c r="A4" s="263" t="s">
        <v>490</v>
      </c>
    </row>
    <row r="7" spans="1:3" x14ac:dyDescent="0.25">
      <c r="B7" s="92" t="s">
        <v>103</v>
      </c>
      <c r="C7" s="92" t="s">
        <v>104</v>
      </c>
    </row>
    <row r="8" spans="1:3" x14ac:dyDescent="0.25">
      <c r="B8" s="37" t="s">
        <v>105</v>
      </c>
      <c r="C8" s="37">
        <v>6.75</v>
      </c>
    </row>
    <row r="9" spans="1:3" x14ac:dyDescent="0.25">
      <c r="B9" s="37" t="s">
        <v>106</v>
      </c>
      <c r="C9" s="37">
        <v>5.2</v>
      </c>
    </row>
    <row r="10" spans="1:3" x14ac:dyDescent="0.25">
      <c r="B10" s="37" t="s">
        <v>107</v>
      </c>
      <c r="C10" s="37">
        <v>8.4</v>
      </c>
    </row>
    <row r="11" spans="1:3" x14ac:dyDescent="0.25">
      <c r="B11" s="37" t="s">
        <v>108</v>
      </c>
      <c r="C11" s="37">
        <v>1.35</v>
      </c>
    </row>
    <row r="12" spans="1:3" x14ac:dyDescent="0.25">
      <c r="B12" s="37" t="s">
        <v>109</v>
      </c>
      <c r="C12" s="37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/>
  </sheetViews>
  <sheetFormatPr defaultRowHeight="15" x14ac:dyDescent="0.25"/>
  <cols>
    <col min="1" max="1" width="20.42578125" customWidth="1"/>
    <col min="2" max="2" width="13.140625" customWidth="1"/>
    <col min="3" max="3" width="35" customWidth="1"/>
  </cols>
  <sheetData>
    <row r="1" spans="1:3" ht="18.75" thickBot="1" x14ac:dyDescent="0.3">
      <c r="A1" s="265" t="s">
        <v>269</v>
      </c>
      <c r="B1" s="269"/>
    </row>
    <row r="3" spans="1:3" ht="15.75" x14ac:dyDescent="0.25">
      <c r="A3" s="263" t="s">
        <v>525</v>
      </c>
    </row>
    <row r="4" spans="1:3" ht="15.75" x14ac:dyDescent="0.25">
      <c r="A4" s="263" t="s">
        <v>526</v>
      </c>
    </row>
    <row r="7" spans="1:3" x14ac:dyDescent="0.25">
      <c r="B7" s="290" t="s">
        <v>514</v>
      </c>
      <c r="C7" s="291"/>
    </row>
    <row r="8" spans="1:3" x14ac:dyDescent="0.25">
      <c r="B8" s="37" t="s">
        <v>515</v>
      </c>
      <c r="C8" s="266"/>
    </row>
  </sheetData>
  <mergeCells count="1">
    <mergeCell ref="B7:C7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0">
    <tabColor rgb="FFFF0000"/>
  </sheetPr>
  <dimension ref="A1:G38"/>
  <sheetViews>
    <sheetView showGridLines="0" workbookViewId="0">
      <selection activeCell="B1" sqref="B1"/>
    </sheetView>
  </sheetViews>
  <sheetFormatPr defaultRowHeight="15" x14ac:dyDescent="0.25"/>
  <cols>
    <col min="1" max="2" width="18.5703125" bestFit="1" customWidth="1"/>
    <col min="3" max="3" width="45.5703125" bestFit="1" customWidth="1"/>
    <col min="4" max="4" width="14.42578125" customWidth="1"/>
    <col min="5" max="5" width="12.140625" customWidth="1"/>
    <col min="6" max="6" width="14.7109375" bestFit="1" customWidth="1"/>
    <col min="7" max="7" width="32.140625" bestFit="1" customWidth="1"/>
  </cols>
  <sheetData>
    <row r="1" spans="1:7" x14ac:dyDescent="0.25">
      <c r="A1" s="152" t="s">
        <v>327</v>
      </c>
      <c r="B1" s="152" t="s">
        <v>328</v>
      </c>
      <c r="C1" s="152" t="s">
        <v>329</v>
      </c>
    </row>
    <row r="2" spans="1:7" x14ac:dyDescent="0.25">
      <c r="A2" s="37" t="s">
        <v>325</v>
      </c>
      <c r="B2" s="37">
        <f>SUM(B7:B14)</f>
        <v>0</v>
      </c>
      <c r="C2" s="153">
        <f>B2/8</f>
        <v>0</v>
      </c>
    </row>
    <row r="3" spans="1:7" x14ac:dyDescent="0.25">
      <c r="A3" s="37" t="s">
        <v>430</v>
      </c>
      <c r="B3" s="37">
        <f>SUM(B16:B23)</f>
        <v>0</v>
      </c>
      <c r="C3" s="153">
        <f>B3/8</f>
        <v>0</v>
      </c>
    </row>
    <row r="4" spans="1:7" x14ac:dyDescent="0.25">
      <c r="A4" s="37" t="s">
        <v>324</v>
      </c>
      <c r="B4" s="37">
        <f>SUM(B25:B38)</f>
        <v>0</v>
      </c>
      <c r="C4" s="153">
        <f>B4/14</f>
        <v>0</v>
      </c>
    </row>
    <row r="6" spans="1:7" x14ac:dyDescent="0.25">
      <c r="A6" s="151" t="s">
        <v>323</v>
      </c>
      <c r="B6" s="151" t="s">
        <v>325</v>
      </c>
      <c r="C6" s="204" t="s">
        <v>501</v>
      </c>
    </row>
    <row r="7" spans="1:7" x14ac:dyDescent="0.25">
      <c r="A7" s="179">
        <v>1</v>
      </c>
      <c r="B7" s="37">
        <f>Questão_01!$B$1</f>
        <v>0</v>
      </c>
      <c r="C7" s="37" t="s">
        <v>529</v>
      </c>
    </row>
    <row r="8" spans="1:7" x14ac:dyDescent="0.25">
      <c r="A8" s="179">
        <v>2</v>
      </c>
      <c r="B8" s="37">
        <f>Questão_02!$B$1</f>
        <v>0</v>
      </c>
      <c r="C8" s="37" t="s">
        <v>530</v>
      </c>
    </row>
    <row r="9" spans="1:7" x14ac:dyDescent="0.25">
      <c r="A9" s="179">
        <v>3</v>
      </c>
      <c r="B9" s="37">
        <f>Questão_03!$B$1</f>
        <v>0</v>
      </c>
      <c r="C9" s="37" t="s">
        <v>531</v>
      </c>
    </row>
    <row r="10" spans="1:7" x14ac:dyDescent="0.25">
      <c r="A10" s="179">
        <v>4</v>
      </c>
      <c r="B10" s="37">
        <f>Questão_04!$B$1</f>
        <v>0</v>
      </c>
      <c r="C10" s="37" t="s">
        <v>532</v>
      </c>
    </row>
    <row r="11" spans="1:7" x14ac:dyDescent="0.25">
      <c r="A11" s="179">
        <v>5</v>
      </c>
      <c r="B11" s="37">
        <f>Questão_05!$B$1</f>
        <v>0</v>
      </c>
      <c r="C11" s="37" t="s">
        <v>533</v>
      </c>
    </row>
    <row r="12" spans="1:7" x14ac:dyDescent="0.25">
      <c r="A12" s="179">
        <v>6</v>
      </c>
      <c r="B12" s="37">
        <f>Questão_06!$B$1</f>
        <v>0</v>
      </c>
      <c r="C12" s="37" t="s">
        <v>534</v>
      </c>
    </row>
    <row r="13" spans="1:7" x14ac:dyDescent="0.25">
      <c r="A13" s="179">
        <v>7</v>
      </c>
      <c r="B13" s="37">
        <f>Questão_07!$B$1</f>
        <v>0</v>
      </c>
      <c r="C13" s="37" t="s">
        <v>535</v>
      </c>
    </row>
    <row r="14" spans="1:7" x14ac:dyDescent="0.25">
      <c r="A14" s="179">
        <v>8</v>
      </c>
      <c r="B14" s="37">
        <f>Questão_08!$B$1</f>
        <v>0</v>
      </c>
      <c r="C14" s="37" t="s">
        <v>536</v>
      </c>
    </row>
    <row r="15" spans="1:7" x14ac:dyDescent="0.25">
      <c r="A15" s="204" t="s">
        <v>323</v>
      </c>
      <c r="B15" s="151" t="s">
        <v>430</v>
      </c>
      <c r="C15" s="204" t="s">
        <v>501</v>
      </c>
      <c r="E15" s="205"/>
      <c r="F15" s="16"/>
      <c r="G15" s="16"/>
    </row>
    <row r="16" spans="1:7" x14ac:dyDescent="0.25">
      <c r="A16" s="207">
        <v>9</v>
      </c>
      <c r="B16" s="37">
        <f>Questão_09!$B$1</f>
        <v>0</v>
      </c>
      <c r="C16" s="206" t="s">
        <v>537</v>
      </c>
    </row>
    <row r="17" spans="1:3" x14ac:dyDescent="0.25">
      <c r="A17" s="179">
        <v>10</v>
      </c>
      <c r="B17" s="37">
        <f>Questão_10!$B$1</f>
        <v>0</v>
      </c>
      <c r="C17" s="37" t="s">
        <v>538</v>
      </c>
    </row>
    <row r="18" spans="1:3" x14ac:dyDescent="0.25">
      <c r="A18" s="179">
        <v>11</v>
      </c>
      <c r="B18" s="37">
        <f>Questão_11!$B$1</f>
        <v>0</v>
      </c>
      <c r="C18" s="37" t="s">
        <v>539</v>
      </c>
    </row>
    <row r="19" spans="1:3" x14ac:dyDescent="0.25">
      <c r="A19" s="179">
        <v>12</v>
      </c>
      <c r="B19" s="37">
        <f>Questão_12!$B$1</f>
        <v>0</v>
      </c>
      <c r="C19" s="37" t="s">
        <v>540</v>
      </c>
    </row>
    <row r="20" spans="1:3" x14ac:dyDescent="0.25">
      <c r="A20" s="179">
        <v>13</v>
      </c>
      <c r="B20" s="37">
        <f>Questão_13!$B$1</f>
        <v>0</v>
      </c>
      <c r="C20" s="37" t="s">
        <v>541</v>
      </c>
    </row>
    <row r="21" spans="1:3" x14ac:dyDescent="0.25">
      <c r="A21" s="179">
        <v>14</v>
      </c>
      <c r="B21" s="37">
        <f>Questão_14!$B$1</f>
        <v>0</v>
      </c>
      <c r="C21" s="37" t="s">
        <v>542</v>
      </c>
    </row>
    <row r="22" spans="1:3" x14ac:dyDescent="0.25">
      <c r="A22" s="264">
        <v>15</v>
      </c>
      <c r="B22" s="37">
        <f>Questão_15!$B$1</f>
        <v>0</v>
      </c>
      <c r="C22" s="37" t="s">
        <v>543</v>
      </c>
    </row>
    <row r="23" spans="1:3" x14ac:dyDescent="0.25">
      <c r="A23" s="264">
        <v>16</v>
      </c>
      <c r="B23" s="37">
        <f>Questão_16!$B$1</f>
        <v>0</v>
      </c>
      <c r="C23" s="37" t="s">
        <v>544</v>
      </c>
    </row>
    <row r="24" spans="1:3" x14ac:dyDescent="0.25">
      <c r="A24" s="151" t="s">
        <v>323</v>
      </c>
      <c r="B24" s="151" t="s">
        <v>324</v>
      </c>
      <c r="C24" s="204" t="s">
        <v>326</v>
      </c>
    </row>
    <row r="25" spans="1:3" x14ac:dyDescent="0.25">
      <c r="A25" s="264">
        <v>17</v>
      </c>
      <c r="B25" s="37">
        <f>Questão_17!$B$1</f>
        <v>0</v>
      </c>
      <c r="C25" s="37" t="s">
        <v>545</v>
      </c>
    </row>
    <row r="26" spans="1:3" x14ac:dyDescent="0.25">
      <c r="A26" s="264">
        <v>18</v>
      </c>
      <c r="B26" s="37">
        <f>Questão_18!$B$1</f>
        <v>0</v>
      </c>
      <c r="C26" s="37" t="s">
        <v>546</v>
      </c>
    </row>
    <row r="27" spans="1:3" x14ac:dyDescent="0.25">
      <c r="A27" s="264">
        <v>19</v>
      </c>
      <c r="B27" s="37">
        <f>Questão_19!$B$1</f>
        <v>0</v>
      </c>
      <c r="C27" s="37" t="s">
        <v>547</v>
      </c>
    </row>
    <row r="28" spans="1:3" x14ac:dyDescent="0.25">
      <c r="A28" s="264">
        <v>20</v>
      </c>
      <c r="B28" s="37">
        <f>Questão_20!$B$1</f>
        <v>0</v>
      </c>
      <c r="C28" s="37" t="s">
        <v>548</v>
      </c>
    </row>
    <row r="29" spans="1:3" x14ac:dyDescent="0.25">
      <c r="A29" s="264">
        <v>21</v>
      </c>
      <c r="B29" s="37">
        <f>Questão_21!$B$1</f>
        <v>0</v>
      </c>
      <c r="C29" s="37" t="s">
        <v>549</v>
      </c>
    </row>
    <row r="30" spans="1:3" x14ac:dyDescent="0.25">
      <c r="A30" s="264">
        <v>22</v>
      </c>
      <c r="B30" s="37">
        <f>Questão_22!$B$1</f>
        <v>0</v>
      </c>
      <c r="C30" s="37" t="s">
        <v>550</v>
      </c>
    </row>
    <row r="31" spans="1:3" x14ac:dyDescent="0.25">
      <c r="A31" s="264">
        <v>23</v>
      </c>
      <c r="B31" s="37">
        <f>Questão_23!$B$1</f>
        <v>0</v>
      </c>
      <c r="C31" s="37" t="s">
        <v>551</v>
      </c>
    </row>
    <row r="32" spans="1:3" x14ac:dyDescent="0.25">
      <c r="A32" s="264">
        <v>24</v>
      </c>
      <c r="B32" s="37">
        <f>Questão_24!$B$1</f>
        <v>0</v>
      </c>
      <c r="C32" s="37" t="s">
        <v>552</v>
      </c>
    </row>
    <row r="33" spans="1:3" x14ac:dyDescent="0.25">
      <c r="A33" s="264">
        <v>25</v>
      </c>
      <c r="B33" s="37">
        <f>Questão_25!$B$1</f>
        <v>0</v>
      </c>
      <c r="C33" s="37" t="s">
        <v>553</v>
      </c>
    </row>
    <row r="34" spans="1:3" x14ac:dyDescent="0.25">
      <c r="A34" s="264">
        <v>26</v>
      </c>
      <c r="B34" s="37">
        <f>Questão_26!$B$1</f>
        <v>0</v>
      </c>
      <c r="C34" s="37" t="s">
        <v>554</v>
      </c>
    </row>
    <row r="35" spans="1:3" x14ac:dyDescent="0.25">
      <c r="A35" s="264">
        <v>27</v>
      </c>
      <c r="B35" s="37">
        <f>Questão_27!$B$1</f>
        <v>0</v>
      </c>
      <c r="C35" s="37" t="s">
        <v>555</v>
      </c>
    </row>
    <row r="36" spans="1:3" x14ac:dyDescent="0.25">
      <c r="A36" s="264">
        <v>28</v>
      </c>
      <c r="B36" s="37">
        <f>Questão_28!$B$1</f>
        <v>0</v>
      </c>
      <c r="C36" s="37" t="s">
        <v>556</v>
      </c>
    </row>
    <row r="37" spans="1:3" x14ac:dyDescent="0.25">
      <c r="A37" s="264">
        <v>29</v>
      </c>
      <c r="B37" s="37">
        <f>Questão_29!$B$1</f>
        <v>0</v>
      </c>
      <c r="C37" s="37" t="s">
        <v>557</v>
      </c>
    </row>
    <row r="38" spans="1:3" x14ac:dyDescent="0.25">
      <c r="A38" s="264">
        <v>30</v>
      </c>
      <c r="B38" s="37">
        <f>Questão_30!$B$1</f>
        <v>0</v>
      </c>
      <c r="C38" s="37" t="s">
        <v>558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G20"/>
  <sheetViews>
    <sheetView showGridLines="0" workbookViewId="0">
      <selection activeCell="D12" sqref="D12"/>
    </sheetView>
  </sheetViews>
  <sheetFormatPr defaultRowHeight="12.75" x14ac:dyDescent="0.2"/>
  <cols>
    <col min="1" max="1" width="14.42578125" style="100" customWidth="1"/>
    <col min="2" max="2" width="14" style="100" customWidth="1"/>
    <col min="3" max="3" width="15" style="100" customWidth="1"/>
    <col min="4" max="4" width="13.42578125" style="100" customWidth="1"/>
    <col min="5" max="5" width="10.7109375" style="100" customWidth="1"/>
    <col min="6" max="6" width="11.5703125" style="100" customWidth="1"/>
    <col min="7" max="16384" width="9.140625" style="100"/>
  </cols>
  <sheetData>
    <row r="1" spans="1:7" ht="18.75" thickBot="1" x14ac:dyDescent="0.3">
      <c r="A1" s="247" t="s">
        <v>268</v>
      </c>
      <c r="B1" s="269"/>
    </row>
    <row r="3" spans="1:7" ht="15" x14ac:dyDescent="0.2">
      <c r="A3" s="257" t="s">
        <v>299</v>
      </c>
    </row>
    <row r="4" spans="1:7" ht="15" x14ac:dyDescent="0.2">
      <c r="A4" s="257" t="s">
        <v>128</v>
      </c>
    </row>
    <row r="5" spans="1:7" ht="15" x14ac:dyDescent="0.2">
      <c r="A5" s="257" t="s">
        <v>129</v>
      </c>
    </row>
    <row r="7" spans="1:7" x14ac:dyDescent="0.2">
      <c r="A7" s="103" t="s">
        <v>130</v>
      </c>
      <c r="B7" s="103" t="s">
        <v>131</v>
      </c>
      <c r="C7" s="103" t="s">
        <v>132</v>
      </c>
      <c r="D7" s="103" t="s">
        <v>438</v>
      </c>
      <c r="E7" s="103" t="s">
        <v>109</v>
      </c>
    </row>
    <row r="8" spans="1:7" x14ac:dyDescent="0.2">
      <c r="A8" s="104" t="s">
        <v>133</v>
      </c>
      <c r="B8" s="105">
        <v>5</v>
      </c>
      <c r="C8" s="105">
        <v>3</v>
      </c>
      <c r="D8" s="105">
        <v>1</v>
      </c>
      <c r="E8" s="128"/>
    </row>
    <row r="9" spans="1:7" x14ac:dyDescent="0.2">
      <c r="A9" s="104" t="s">
        <v>134</v>
      </c>
      <c r="B9" s="106">
        <v>2</v>
      </c>
      <c r="C9" s="105">
        <v>5.5</v>
      </c>
      <c r="D9" s="105">
        <v>7.5</v>
      </c>
      <c r="E9" s="128"/>
    </row>
    <row r="10" spans="1:7" x14ac:dyDescent="0.2">
      <c r="A10" s="104" t="s">
        <v>135</v>
      </c>
      <c r="B10" s="106">
        <v>10</v>
      </c>
      <c r="C10" s="105">
        <v>9.5</v>
      </c>
      <c r="D10" s="105">
        <v>6.5</v>
      </c>
      <c r="E10" s="128"/>
    </row>
    <row r="11" spans="1:7" x14ac:dyDescent="0.2">
      <c r="A11" s="104" t="s">
        <v>136</v>
      </c>
      <c r="B11" s="106">
        <v>4</v>
      </c>
      <c r="C11" s="105">
        <v>0</v>
      </c>
      <c r="D11" s="105">
        <v>1.5</v>
      </c>
      <c r="E11" s="128"/>
    </row>
    <row r="12" spans="1:7" x14ac:dyDescent="0.2">
      <c r="A12" s="104" t="s">
        <v>137</v>
      </c>
      <c r="B12" s="106">
        <v>6.5</v>
      </c>
      <c r="C12" s="105">
        <v>4.5</v>
      </c>
      <c r="D12" s="105">
        <v>7.5</v>
      </c>
      <c r="E12" s="128"/>
    </row>
    <row r="15" spans="1:7" x14ac:dyDescent="0.2">
      <c r="A15" s="102"/>
      <c r="B15" s="102"/>
      <c r="C15" s="102"/>
      <c r="D15" s="102"/>
      <c r="E15" s="102"/>
      <c r="F15" s="102"/>
      <c r="G15" s="102"/>
    </row>
    <row r="16" spans="1:7" x14ac:dyDescent="0.2">
      <c r="A16" s="102"/>
    </row>
    <row r="17" spans="1:1" x14ac:dyDescent="0.2">
      <c r="A17" s="102"/>
    </row>
    <row r="18" spans="1:1" x14ac:dyDescent="0.2">
      <c r="A18" s="102"/>
    </row>
    <row r="19" spans="1:1" x14ac:dyDescent="0.2">
      <c r="A19" s="102"/>
    </row>
    <row r="20" spans="1:1" x14ac:dyDescent="0.2">
      <c r="A20" s="102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G20"/>
  <sheetViews>
    <sheetView showGridLines="0" workbookViewId="0">
      <selection activeCell="B1" sqref="B1"/>
    </sheetView>
  </sheetViews>
  <sheetFormatPr defaultRowHeight="12.75" x14ac:dyDescent="0.2"/>
  <cols>
    <col min="1" max="1" width="14.42578125" style="100" customWidth="1"/>
    <col min="2" max="2" width="28.85546875" style="100" customWidth="1"/>
    <col min="3" max="3" width="15" style="100" customWidth="1"/>
    <col min="4" max="5" width="10.7109375" style="100" customWidth="1"/>
    <col min="6" max="6" width="11.5703125" style="100" customWidth="1"/>
    <col min="7" max="16384" width="9.140625" style="100"/>
  </cols>
  <sheetData>
    <row r="1" spans="1:7" ht="18.75" thickBot="1" x14ac:dyDescent="0.3">
      <c r="A1" s="247" t="s">
        <v>268</v>
      </c>
      <c r="B1" s="269"/>
    </row>
    <row r="3" spans="1:7" ht="15" x14ac:dyDescent="0.2">
      <c r="A3" s="257" t="s">
        <v>121</v>
      </c>
    </row>
    <row r="4" spans="1:7" ht="15" x14ac:dyDescent="0.2">
      <c r="A4" s="257" t="s">
        <v>122</v>
      </c>
    </row>
    <row r="5" spans="1:7" ht="15" x14ac:dyDescent="0.2">
      <c r="A5" s="257" t="s">
        <v>123</v>
      </c>
      <c r="B5" s="102"/>
    </row>
    <row r="6" spans="1:7" ht="15" x14ac:dyDescent="0.2">
      <c r="A6" s="257" t="s">
        <v>124</v>
      </c>
      <c r="B6" s="102"/>
    </row>
    <row r="7" spans="1:7" ht="15" x14ac:dyDescent="0.2">
      <c r="A7" s="257" t="s">
        <v>125</v>
      </c>
      <c r="B7" s="102"/>
    </row>
    <row r="8" spans="1:7" ht="15" x14ac:dyDescent="0.2">
      <c r="A8" s="223"/>
      <c r="B8" s="102"/>
    </row>
    <row r="9" spans="1:7" ht="15" x14ac:dyDescent="0.2">
      <c r="A9" s="257" t="s">
        <v>126</v>
      </c>
    </row>
    <row r="10" spans="1:7" ht="15" x14ac:dyDescent="0.2">
      <c r="A10" s="257" t="s">
        <v>127</v>
      </c>
    </row>
    <row r="15" spans="1:7" x14ac:dyDescent="0.2">
      <c r="A15" s="102"/>
      <c r="B15" s="102"/>
      <c r="C15" s="102"/>
      <c r="D15" s="102"/>
      <c r="E15" s="102"/>
      <c r="F15" s="102"/>
      <c r="G15" s="102"/>
    </row>
    <row r="16" spans="1:7" x14ac:dyDescent="0.2">
      <c r="A16" s="102"/>
    </row>
    <row r="17" spans="1:1" x14ac:dyDescent="0.2">
      <c r="A17" s="102"/>
    </row>
    <row r="18" spans="1:1" x14ac:dyDescent="0.2">
      <c r="A18" s="102"/>
    </row>
    <row r="19" spans="1:1" x14ac:dyDescent="0.2">
      <c r="A19" s="102"/>
    </row>
    <row r="20" spans="1:1" x14ac:dyDescent="0.2">
      <c r="A20" s="102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B1" sqref="B1"/>
    </sheetView>
  </sheetViews>
  <sheetFormatPr defaultRowHeight="12.75" x14ac:dyDescent="0.2"/>
  <cols>
    <col min="1" max="1" width="14.42578125" style="100" customWidth="1"/>
    <col min="2" max="2" width="15.28515625" style="100" customWidth="1"/>
    <col min="3" max="9" width="10.7109375" style="100" customWidth="1"/>
    <col min="10" max="16384" width="9.140625" style="100"/>
  </cols>
  <sheetData>
    <row r="1" spans="1:9" ht="18.75" thickBot="1" x14ac:dyDescent="0.3">
      <c r="A1" s="247" t="s">
        <v>268</v>
      </c>
      <c r="B1" s="269"/>
    </row>
    <row r="3" spans="1:9" x14ac:dyDescent="0.2">
      <c r="A3" s="138" t="s">
        <v>498</v>
      </c>
    </row>
    <row r="7" spans="1:9" x14ac:dyDescent="0.2">
      <c r="B7" s="255" t="s">
        <v>1</v>
      </c>
      <c r="C7" s="256">
        <v>40179</v>
      </c>
      <c r="D7" s="256">
        <v>40544</v>
      </c>
      <c r="E7" s="256">
        <v>40909</v>
      </c>
      <c r="F7" s="256">
        <v>41275</v>
      </c>
      <c r="G7" s="256">
        <v>41640</v>
      </c>
      <c r="H7" s="256">
        <v>42005</v>
      </c>
      <c r="I7" s="256">
        <v>42370</v>
      </c>
    </row>
    <row r="8" spans="1:9" ht="15" x14ac:dyDescent="0.25">
      <c r="B8" s="37" t="s">
        <v>480</v>
      </c>
      <c r="C8" s="37">
        <v>30</v>
      </c>
      <c r="D8" s="37">
        <v>42</v>
      </c>
      <c r="E8" s="37">
        <v>36</v>
      </c>
      <c r="F8" s="37">
        <v>28</v>
      </c>
      <c r="G8" s="37">
        <v>31</v>
      </c>
      <c r="H8" s="37">
        <v>31</v>
      </c>
      <c r="I8" s="37">
        <v>34</v>
      </c>
    </row>
    <row r="9" spans="1:9" ht="15" x14ac:dyDescent="0.25">
      <c r="B9" s="37" t="s">
        <v>165</v>
      </c>
      <c r="C9" s="37">
        <v>13</v>
      </c>
      <c r="D9" s="37">
        <v>43</v>
      </c>
      <c r="E9" s="37">
        <v>48</v>
      </c>
      <c r="F9" s="37">
        <v>43</v>
      </c>
      <c r="G9" s="37">
        <v>7</v>
      </c>
      <c r="H9" s="37">
        <v>22</v>
      </c>
      <c r="I9" s="37">
        <v>30</v>
      </c>
    </row>
    <row r="10" spans="1:9" ht="15" x14ac:dyDescent="0.25">
      <c r="B10" s="37" t="s">
        <v>481</v>
      </c>
      <c r="C10" s="37">
        <v>26</v>
      </c>
      <c r="D10" s="37">
        <v>30</v>
      </c>
      <c r="E10" s="37">
        <v>44</v>
      </c>
      <c r="F10" s="37">
        <v>39</v>
      </c>
      <c r="G10" s="37">
        <v>42</v>
      </c>
      <c r="H10" s="37">
        <v>10</v>
      </c>
      <c r="I10" s="37">
        <v>38</v>
      </c>
    </row>
    <row r="11" spans="1:9" ht="15" x14ac:dyDescent="0.25">
      <c r="B11" s="37" t="s">
        <v>479</v>
      </c>
      <c r="C11" s="37">
        <v>34</v>
      </c>
      <c r="D11" s="37">
        <v>41</v>
      </c>
      <c r="E11" s="37">
        <v>37</v>
      </c>
      <c r="F11" s="37">
        <v>14</v>
      </c>
      <c r="G11" s="37">
        <v>17</v>
      </c>
      <c r="H11" s="37">
        <v>8</v>
      </c>
      <c r="I11" s="37">
        <v>33</v>
      </c>
    </row>
    <row r="12" spans="1:9" ht="15" x14ac:dyDescent="0.25">
      <c r="B12" s="37" t="s">
        <v>162</v>
      </c>
      <c r="C12" s="37">
        <v>50</v>
      </c>
      <c r="D12" s="37">
        <v>35</v>
      </c>
      <c r="E12" s="37">
        <v>25</v>
      </c>
      <c r="F12" s="37">
        <v>41</v>
      </c>
      <c r="G12" s="37">
        <v>27</v>
      </c>
      <c r="H12" s="37">
        <v>35</v>
      </c>
      <c r="I12" s="37">
        <v>21</v>
      </c>
    </row>
    <row r="13" spans="1:9" ht="15" x14ac:dyDescent="0.25">
      <c r="B13" s="37" t="s">
        <v>483</v>
      </c>
      <c r="C13" s="37">
        <v>7</v>
      </c>
      <c r="D13" s="37">
        <v>34</v>
      </c>
      <c r="E13" s="37">
        <v>35</v>
      </c>
      <c r="F13" s="37">
        <v>38</v>
      </c>
      <c r="G13" s="37">
        <v>22</v>
      </c>
      <c r="H13" s="37">
        <v>50</v>
      </c>
      <c r="I13" s="37">
        <v>26</v>
      </c>
    </row>
    <row r="14" spans="1:9" ht="15" x14ac:dyDescent="0.25">
      <c r="A14" s="102"/>
      <c r="B14" s="37" t="s">
        <v>484</v>
      </c>
      <c r="C14" s="37">
        <v>34</v>
      </c>
      <c r="D14" s="37">
        <v>42</v>
      </c>
      <c r="E14" s="37">
        <v>33</v>
      </c>
      <c r="F14" s="37">
        <v>49</v>
      </c>
      <c r="G14" s="37">
        <v>13</v>
      </c>
      <c r="H14" s="37">
        <v>43</v>
      </c>
      <c r="I14" s="37">
        <v>39</v>
      </c>
    </row>
    <row r="15" spans="1:9" ht="15" x14ac:dyDescent="0.25">
      <c r="A15" s="102"/>
      <c r="B15" s="37" t="s">
        <v>485</v>
      </c>
      <c r="C15" s="37">
        <v>48</v>
      </c>
      <c r="D15" s="37">
        <v>5</v>
      </c>
      <c r="E15" s="37">
        <v>27</v>
      </c>
      <c r="F15" s="37">
        <v>15</v>
      </c>
      <c r="G15" s="37">
        <v>39</v>
      </c>
      <c r="H15" s="37">
        <v>50</v>
      </c>
      <c r="I15" s="37">
        <v>28</v>
      </c>
    </row>
    <row r="16" spans="1:9" ht="15" x14ac:dyDescent="0.25">
      <c r="B16" s="37" t="s">
        <v>486</v>
      </c>
      <c r="C16" s="37">
        <v>47</v>
      </c>
      <c r="D16" s="37">
        <v>41</v>
      </c>
      <c r="E16" s="37">
        <v>43</v>
      </c>
      <c r="F16" s="37">
        <v>17</v>
      </c>
      <c r="G16" s="37">
        <v>39</v>
      </c>
      <c r="H16" s="37">
        <v>44</v>
      </c>
      <c r="I16" s="37">
        <v>25</v>
      </c>
    </row>
    <row r="17" spans="2:9" ht="15" x14ac:dyDescent="0.25">
      <c r="B17" s="37" t="s">
        <v>160</v>
      </c>
      <c r="C17" s="37">
        <v>17</v>
      </c>
      <c r="D17" s="37">
        <v>34</v>
      </c>
      <c r="E17" s="37">
        <v>46</v>
      </c>
      <c r="F17" s="37">
        <v>37</v>
      </c>
      <c r="G17" s="37">
        <v>8</v>
      </c>
      <c r="H17" s="37">
        <v>26</v>
      </c>
      <c r="I17" s="37">
        <v>22</v>
      </c>
    </row>
    <row r="18" spans="2:9" ht="15" x14ac:dyDescent="0.25">
      <c r="B18" s="37" t="s">
        <v>487</v>
      </c>
      <c r="C18" s="37">
        <v>47</v>
      </c>
      <c r="D18" s="37">
        <v>11</v>
      </c>
      <c r="E18" s="37">
        <v>45</v>
      </c>
      <c r="F18" s="37">
        <v>26</v>
      </c>
      <c r="G18" s="37">
        <v>48</v>
      </c>
      <c r="H18" s="37">
        <v>48</v>
      </c>
      <c r="I18" s="37">
        <v>46</v>
      </c>
    </row>
    <row r="19" spans="2:9" ht="15" x14ac:dyDescent="0.25">
      <c r="B19" s="37" t="s">
        <v>166</v>
      </c>
      <c r="C19" s="37">
        <v>14</v>
      </c>
      <c r="D19" s="37">
        <v>42</v>
      </c>
      <c r="E19" s="37">
        <v>36</v>
      </c>
      <c r="F19" s="37">
        <v>36</v>
      </c>
      <c r="G19" s="37">
        <v>45</v>
      </c>
      <c r="H19" s="37">
        <v>38</v>
      </c>
      <c r="I19" s="37">
        <v>46</v>
      </c>
    </row>
    <row r="20" spans="2:9" ht="15" x14ac:dyDescent="0.25">
      <c r="B20" s="37" t="s">
        <v>488</v>
      </c>
      <c r="C20" s="37">
        <v>32</v>
      </c>
      <c r="D20" s="37">
        <v>25</v>
      </c>
      <c r="E20" s="37">
        <v>17</v>
      </c>
      <c r="F20" s="37">
        <v>26</v>
      </c>
      <c r="G20" s="37">
        <v>7</v>
      </c>
      <c r="H20" s="37">
        <v>30</v>
      </c>
      <c r="I20" s="37">
        <v>45</v>
      </c>
    </row>
    <row r="21" spans="2:9" ht="15" x14ac:dyDescent="0.25">
      <c r="B21" s="37" t="s">
        <v>489</v>
      </c>
      <c r="C21" s="37">
        <v>37</v>
      </c>
      <c r="D21" s="37">
        <v>22</v>
      </c>
      <c r="E21" s="37">
        <v>33</v>
      </c>
      <c r="F21" s="37">
        <v>22</v>
      </c>
      <c r="G21" s="37">
        <v>14</v>
      </c>
      <c r="H21" s="37">
        <v>34</v>
      </c>
      <c r="I21" s="37">
        <v>40</v>
      </c>
    </row>
    <row r="22" spans="2:9" ht="15" x14ac:dyDescent="0.25">
      <c r="B22" s="37" t="s">
        <v>163</v>
      </c>
      <c r="C22" s="37">
        <v>30</v>
      </c>
      <c r="D22" s="37">
        <v>6</v>
      </c>
      <c r="E22" s="37">
        <v>18</v>
      </c>
      <c r="F22" s="37">
        <v>25</v>
      </c>
      <c r="G22" s="37">
        <v>5</v>
      </c>
      <c r="H22" s="37">
        <v>38</v>
      </c>
      <c r="I22" s="37">
        <v>10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23"/>
  <sheetViews>
    <sheetView showGridLines="0" workbookViewId="0">
      <selection activeCell="B1" sqref="B1"/>
    </sheetView>
  </sheetViews>
  <sheetFormatPr defaultRowHeight="12.75" x14ac:dyDescent="0.2"/>
  <cols>
    <col min="1" max="1" width="14.42578125" style="100" customWidth="1"/>
    <col min="2" max="2" width="16.28515625" style="100" customWidth="1"/>
    <col min="3" max="3" width="15" style="100" customWidth="1"/>
    <col min="4" max="4" width="12.5703125" style="100" customWidth="1"/>
    <col min="5" max="5" width="12.85546875" style="100" customWidth="1"/>
    <col min="6" max="6" width="11.5703125" style="100" customWidth="1"/>
    <col min="7" max="16384" width="9.140625" style="100"/>
  </cols>
  <sheetData>
    <row r="1" spans="1:7" ht="18.75" thickBot="1" x14ac:dyDescent="0.3">
      <c r="A1" s="247" t="s">
        <v>268</v>
      </c>
      <c r="B1" s="269"/>
    </row>
    <row r="3" spans="1:7" ht="15" x14ac:dyDescent="0.2">
      <c r="A3" s="257" t="s">
        <v>331</v>
      </c>
      <c r="B3" s="102"/>
      <c r="C3" s="102"/>
      <c r="D3" s="102"/>
    </row>
    <row r="4" spans="1:7" ht="15" x14ac:dyDescent="0.2">
      <c r="A4" s="257"/>
      <c r="B4" s="102"/>
      <c r="C4" s="102"/>
      <c r="D4" s="102"/>
    </row>
    <row r="5" spans="1:7" ht="15" x14ac:dyDescent="0.2">
      <c r="A5" s="257" t="s">
        <v>138</v>
      </c>
      <c r="B5" s="102"/>
      <c r="C5" s="102"/>
      <c r="D5" s="102"/>
    </row>
    <row r="6" spans="1:7" ht="15" x14ac:dyDescent="0.2">
      <c r="A6" s="257" t="s">
        <v>139</v>
      </c>
      <c r="B6" s="102"/>
      <c r="C6" s="102"/>
      <c r="D6" s="102"/>
    </row>
    <row r="7" spans="1:7" ht="15" x14ac:dyDescent="0.2">
      <c r="A7" s="260" t="s">
        <v>140</v>
      </c>
      <c r="B7" s="101"/>
      <c r="C7" s="101"/>
      <c r="D7" s="101"/>
    </row>
    <row r="8" spans="1:7" ht="15" x14ac:dyDescent="0.2">
      <c r="A8" s="260" t="s">
        <v>141</v>
      </c>
      <c r="B8" s="102"/>
      <c r="C8" s="102"/>
      <c r="D8" s="102"/>
    </row>
    <row r="9" spans="1:7" ht="15" x14ac:dyDescent="0.2">
      <c r="A9" s="260" t="s">
        <v>142</v>
      </c>
      <c r="B9" s="102"/>
      <c r="C9" s="102"/>
      <c r="D9" s="102"/>
    </row>
    <row r="10" spans="1:7" ht="15" x14ac:dyDescent="0.2">
      <c r="A10" s="261" t="s">
        <v>143</v>
      </c>
      <c r="B10" s="102"/>
      <c r="C10" s="102"/>
      <c r="D10" s="102"/>
    </row>
    <row r="11" spans="1:7" ht="13.5" thickBot="1" x14ac:dyDescent="0.25">
      <c r="A11" s="110"/>
      <c r="B11" s="102"/>
      <c r="C11" s="102"/>
      <c r="D11" s="102"/>
    </row>
    <row r="12" spans="1:7" ht="18" x14ac:dyDescent="0.25">
      <c r="A12" s="154"/>
      <c r="B12" s="154"/>
      <c r="C12" s="155"/>
      <c r="D12" s="156" t="s">
        <v>144</v>
      </c>
      <c r="E12" s="157"/>
      <c r="F12" s="154"/>
    </row>
    <row r="13" spans="1:7" ht="18.75" thickBot="1" x14ac:dyDescent="0.3">
      <c r="A13" s="154"/>
      <c r="B13" s="154"/>
      <c r="C13" s="158"/>
      <c r="D13" s="159" t="s">
        <v>145</v>
      </c>
      <c r="E13" s="160"/>
      <c r="F13" s="154"/>
    </row>
    <row r="14" spans="1:7" ht="13.5" thickBot="1" x14ac:dyDescent="0.25">
      <c r="A14" s="154"/>
      <c r="B14" s="154"/>
      <c r="C14" s="154"/>
      <c r="D14" s="154"/>
      <c r="E14" s="154"/>
      <c r="F14" s="154"/>
    </row>
    <row r="15" spans="1:7" x14ac:dyDescent="0.2">
      <c r="A15" s="161" t="s">
        <v>146</v>
      </c>
      <c r="B15" s="162" t="s">
        <v>147</v>
      </c>
      <c r="C15" s="162" t="s">
        <v>148</v>
      </c>
      <c r="D15" s="162" t="s">
        <v>149</v>
      </c>
      <c r="E15" s="162" t="s">
        <v>54</v>
      </c>
      <c r="F15" s="163" t="s">
        <v>109</v>
      </c>
      <c r="G15" s="102"/>
    </row>
    <row r="16" spans="1:7" x14ac:dyDescent="0.2">
      <c r="A16" s="164" t="s">
        <v>150</v>
      </c>
      <c r="B16" s="165">
        <v>200</v>
      </c>
      <c r="C16" s="166">
        <v>360</v>
      </c>
      <c r="D16" s="167">
        <v>290</v>
      </c>
      <c r="E16" s="168">
        <v>850</v>
      </c>
      <c r="F16" s="169">
        <v>283.33333333333331</v>
      </c>
    </row>
    <row r="17" spans="1:6" x14ac:dyDescent="0.2">
      <c r="A17" s="170" t="s">
        <v>151</v>
      </c>
      <c r="B17" s="171">
        <v>1100</v>
      </c>
      <c r="C17" s="172">
        <v>200</v>
      </c>
      <c r="D17" s="167">
        <v>1900</v>
      </c>
      <c r="E17" s="168">
        <v>3200</v>
      </c>
      <c r="F17" s="169">
        <v>1066.6666666666667</v>
      </c>
    </row>
    <row r="18" spans="1:6" x14ac:dyDescent="0.2">
      <c r="A18" s="170" t="s">
        <v>152</v>
      </c>
      <c r="B18" s="171">
        <v>1250</v>
      </c>
      <c r="C18" s="172">
        <v>200</v>
      </c>
      <c r="D18" s="167">
        <v>1000</v>
      </c>
      <c r="E18" s="168">
        <v>2450</v>
      </c>
      <c r="F18" s="169">
        <v>816.66666666666663</v>
      </c>
    </row>
    <row r="19" spans="1:6" x14ac:dyDescent="0.2">
      <c r="A19" s="170" t="s">
        <v>153</v>
      </c>
      <c r="B19" s="171">
        <v>2200</v>
      </c>
      <c r="C19" s="172">
        <v>300</v>
      </c>
      <c r="D19" s="167">
        <v>2600</v>
      </c>
      <c r="E19" s="168">
        <v>5100</v>
      </c>
      <c r="F19" s="169">
        <v>1700</v>
      </c>
    </row>
    <row r="20" spans="1:6" x14ac:dyDescent="0.2">
      <c r="A20" s="170" t="s">
        <v>154</v>
      </c>
      <c r="B20" s="171">
        <v>7000</v>
      </c>
      <c r="C20" s="172">
        <v>900</v>
      </c>
      <c r="D20" s="167">
        <v>1000</v>
      </c>
      <c r="E20" s="168">
        <v>8900</v>
      </c>
      <c r="F20" s="169">
        <v>2966.6666666666665</v>
      </c>
    </row>
    <row r="21" spans="1:6" x14ac:dyDescent="0.2">
      <c r="A21" s="170" t="s">
        <v>155</v>
      </c>
      <c r="B21" s="171">
        <v>960</v>
      </c>
      <c r="C21" s="172">
        <v>1250</v>
      </c>
      <c r="D21" s="167">
        <v>1000</v>
      </c>
      <c r="E21" s="168">
        <v>3210</v>
      </c>
      <c r="F21" s="169">
        <v>1070</v>
      </c>
    </row>
    <row r="22" spans="1:6" x14ac:dyDescent="0.2">
      <c r="A22" s="170" t="s">
        <v>156</v>
      </c>
      <c r="B22" s="171">
        <v>5.5</v>
      </c>
      <c r="C22" s="172">
        <v>450</v>
      </c>
      <c r="D22" s="167">
        <v>400</v>
      </c>
      <c r="E22" s="168">
        <v>855.5</v>
      </c>
      <c r="F22" s="169">
        <v>285.16666666666669</v>
      </c>
    </row>
    <row r="23" spans="1:6" ht="13.5" thickBot="1" x14ac:dyDescent="0.25">
      <c r="A23" s="173" t="s">
        <v>157</v>
      </c>
      <c r="B23" s="174">
        <v>500</v>
      </c>
      <c r="C23" s="175">
        <v>395</v>
      </c>
      <c r="D23" s="176">
        <v>300</v>
      </c>
      <c r="E23" s="177">
        <v>1195</v>
      </c>
      <c r="F23" s="178">
        <v>398.33333333333331</v>
      </c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20"/>
  <sheetViews>
    <sheetView showGridLines="0" workbookViewId="0">
      <selection activeCell="C32" sqref="C32"/>
    </sheetView>
  </sheetViews>
  <sheetFormatPr defaultRowHeight="12.75" x14ac:dyDescent="0.2"/>
  <cols>
    <col min="1" max="1" width="14.42578125" style="100" customWidth="1"/>
    <col min="2" max="2" width="14" style="100" customWidth="1"/>
    <col min="3" max="3" width="15" style="100" customWidth="1"/>
    <col min="4" max="5" width="10.7109375" style="100" customWidth="1"/>
    <col min="6" max="6" width="11.5703125" style="100" customWidth="1"/>
    <col min="7" max="16384" width="9.140625" style="100"/>
  </cols>
  <sheetData>
    <row r="1" spans="1:7" ht="18.75" thickBot="1" x14ac:dyDescent="0.3">
      <c r="A1" s="247" t="s">
        <v>268</v>
      </c>
      <c r="B1" s="269"/>
    </row>
    <row r="3" spans="1:7" ht="15.75" x14ac:dyDescent="0.25">
      <c r="A3" s="257" t="s">
        <v>500</v>
      </c>
      <c r="B3" s="102"/>
      <c r="C3" s="102"/>
      <c r="D3" s="102"/>
    </row>
    <row r="4" spans="1:7" x14ac:dyDescent="0.2">
      <c r="A4" s="102"/>
      <c r="B4" s="102"/>
      <c r="C4" s="102"/>
      <c r="D4" s="102"/>
    </row>
    <row r="5" spans="1:7" x14ac:dyDescent="0.2">
      <c r="A5" s="102"/>
      <c r="B5" s="102"/>
      <c r="C5" s="102"/>
      <c r="D5" s="102"/>
    </row>
    <row r="6" spans="1:7" x14ac:dyDescent="0.2">
      <c r="A6" s="102"/>
      <c r="B6" s="102"/>
      <c r="C6" s="102"/>
      <c r="D6" s="102"/>
    </row>
    <row r="7" spans="1:7" x14ac:dyDescent="0.2">
      <c r="A7" s="107"/>
      <c r="B7" s="101"/>
      <c r="C7" s="101"/>
      <c r="D7" s="101"/>
    </row>
    <row r="8" spans="1:7" x14ac:dyDescent="0.2">
      <c r="A8" s="108"/>
      <c r="B8" s="102"/>
      <c r="C8" s="102"/>
      <c r="D8" s="102"/>
    </row>
    <row r="9" spans="1:7" x14ac:dyDescent="0.2">
      <c r="A9" s="108"/>
      <c r="B9" s="102"/>
      <c r="C9" s="102"/>
      <c r="D9" s="102"/>
    </row>
    <row r="10" spans="1:7" x14ac:dyDescent="0.2">
      <c r="A10" s="109"/>
      <c r="B10" s="102"/>
      <c r="C10" s="102"/>
      <c r="D10" s="102"/>
    </row>
    <row r="11" spans="1:7" x14ac:dyDescent="0.2">
      <c r="A11" s="110"/>
      <c r="B11" s="102"/>
      <c r="C11" s="102"/>
      <c r="D11" s="102"/>
    </row>
    <row r="12" spans="1:7" x14ac:dyDescent="0.2">
      <c r="A12" s="110"/>
      <c r="B12" s="102"/>
      <c r="C12" s="102"/>
      <c r="D12" s="102"/>
    </row>
    <row r="15" spans="1:7" x14ac:dyDescent="0.2">
      <c r="A15" s="102"/>
      <c r="B15" s="102"/>
      <c r="C15" s="102"/>
      <c r="D15" s="102"/>
      <c r="E15" s="102"/>
      <c r="F15" s="102"/>
      <c r="G15" s="102"/>
    </row>
    <row r="16" spans="1:7" x14ac:dyDescent="0.2">
      <c r="A16" s="102"/>
    </row>
    <row r="17" spans="1:1" x14ac:dyDescent="0.2">
      <c r="A17" s="102"/>
    </row>
    <row r="18" spans="1:1" x14ac:dyDescent="0.2">
      <c r="A18" s="102"/>
    </row>
    <row r="19" spans="1:1" x14ac:dyDescent="0.2">
      <c r="A19" s="102"/>
    </row>
    <row r="20" spans="1:1" x14ac:dyDescent="0.2">
      <c r="A20" s="102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J18"/>
  <sheetViews>
    <sheetView showGridLines="0" workbookViewId="0">
      <selection activeCell="B1" sqref="B1"/>
    </sheetView>
  </sheetViews>
  <sheetFormatPr defaultRowHeight="15" x14ac:dyDescent="0.25"/>
  <cols>
    <col min="1" max="1" width="20.5703125" customWidth="1"/>
    <col min="2" max="2" width="11.85546875" customWidth="1"/>
    <col min="3" max="3" width="11.28515625" bestFit="1" customWidth="1"/>
    <col min="4" max="6" width="11" customWidth="1"/>
  </cols>
  <sheetData>
    <row r="1" spans="1:10" ht="18.75" thickBot="1" x14ac:dyDescent="0.3">
      <c r="A1" s="262" t="s">
        <v>332</v>
      </c>
      <c r="B1" s="269"/>
    </row>
    <row r="3" spans="1:10" x14ac:dyDescent="0.25">
      <c r="A3" s="270" t="s">
        <v>502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x14ac:dyDescent="0.25">
      <c r="A4" s="270"/>
      <c r="B4" s="270"/>
      <c r="C4" s="270"/>
      <c r="D4" s="270"/>
      <c r="E4" s="270"/>
      <c r="F4" s="270"/>
      <c r="G4" s="270"/>
      <c r="H4" s="270"/>
      <c r="I4" s="270"/>
      <c r="J4" s="270"/>
    </row>
    <row r="5" spans="1:10" x14ac:dyDescent="0.25">
      <c r="A5" s="270"/>
      <c r="B5" s="270"/>
      <c r="C5" s="270"/>
      <c r="D5" s="270"/>
      <c r="E5" s="270"/>
      <c r="F5" s="270"/>
      <c r="G5" s="270"/>
      <c r="H5" s="270"/>
      <c r="I5" s="270"/>
      <c r="J5" s="270"/>
    </row>
    <row r="6" spans="1:10" x14ac:dyDescent="0.25">
      <c r="A6" s="270"/>
      <c r="B6" s="270"/>
      <c r="C6" s="270"/>
      <c r="D6" s="270"/>
      <c r="E6" s="270"/>
      <c r="F6" s="270"/>
      <c r="G6" s="270"/>
      <c r="H6" s="270"/>
      <c r="I6" s="270"/>
      <c r="J6" s="270"/>
    </row>
    <row r="9" spans="1:10" ht="15.75" thickBot="1" x14ac:dyDescent="0.3"/>
    <row r="10" spans="1:10" ht="15.75" thickBot="1" x14ac:dyDescent="0.3">
      <c r="B10" s="2"/>
      <c r="C10" s="2"/>
      <c r="D10" s="271" t="s">
        <v>0</v>
      </c>
      <c r="E10" s="272"/>
      <c r="F10" s="273"/>
    </row>
    <row r="11" spans="1:10" x14ac:dyDescent="0.25">
      <c r="A11" s="3" t="s">
        <v>1</v>
      </c>
      <c r="B11" s="4"/>
      <c r="C11" s="5" t="s">
        <v>110</v>
      </c>
      <c r="D11" s="6">
        <v>38504</v>
      </c>
      <c r="E11" s="6">
        <v>38534</v>
      </c>
      <c r="F11" s="7">
        <v>38565</v>
      </c>
    </row>
    <row r="12" spans="1:10" x14ac:dyDescent="0.25">
      <c r="A12" s="8" t="s">
        <v>2</v>
      </c>
      <c r="B12" s="9"/>
      <c r="C12" s="10">
        <v>253</v>
      </c>
      <c r="D12" s="11"/>
      <c r="E12" s="11"/>
      <c r="F12" s="11"/>
    </row>
    <row r="13" spans="1:10" x14ac:dyDescent="0.25">
      <c r="A13" s="8" t="s">
        <v>3</v>
      </c>
      <c r="B13" s="9"/>
      <c r="C13" s="10">
        <v>270</v>
      </c>
      <c r="D13" s="11"/>
      <c r="E13" s="11"/>
      <c r="F13" s="11"/>
    </row>
    <row r="14" spans="1:10" x14ac:dyDescent="0.25">
      <c r="A14" s="8" t="s">
        <v>4</v>
      </c>
      <c r="B14" s="9"/>
      <c r="C14" s="10">
        <v>210</v>
      </c>
      <c r="D14" s="11"/>
      <c r="E14" s="11"/>
      <c r="F14" s="11"/>
    </row>
    <row r="15" spans="1:10" ht="15.75" thickBot="1" x14ac:dyDescent="0.3">
      <c r="A15" s="12" t="s">
        <v>5</v>
      </c>
      <c r="B15" s="13"/>
      <c r="C15" s="14">
        <v>420</v>
      </c>
      <c r="D15" s="11"/>
      <c r="E15" s="11"/>
      <c r="F15" s="11"/>
    </row>
    <row r="16" spans="1:10" ht="15.75" thickBot="1" x14ac:dyDescent="0.3">
      <c r="A16" s="15"/>
      <c r="B16" s="16"/>
      <c r="C16" s="2"/>
      <c r="D16" s="2"/>
      <c r="E16" s="2"/>
      <c r="F16" s="2"/>
    </row>
    <row r="17" spans="1:6" x14ac:dyDescent="0.25">
      <c r="A17" s="3" t="s">
        <v>6</v>
      </c>
      <c r="B17" s="4"/>
      <c r="C17" s="6">
        <v>38504</v>
      </c>
      <c r="D17" s="6">
        <v>38534</v>
      </c>
      <c r="E17" s="7">
        <v>38565</v>
      </c>
      <c r="F17" s="17"/>
    </row>
    <row r="18" spans="1:6" ht="15.75" thickBot="1" x14ac:dyDescent="0.3">
      <c r="A18" s="18" t="s">
        <v>7</v>
      </c>
      <c r="B18" s="19"/>
      <c r="C18" s="96">
        <v>2.4</v>
      </c>
      <c r="D18" s="96">
        <v>2.34</v>
      </c>
      <c r="E18" s="97">
        <v>2.29</v>
      </c>
      <c r="F18" s="2"/>
    </row>
  </sheetData>
  <mergeCells count="2">
    <mergeCell ref="A3:J6"/>
    <mergeCell ref="D10:F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35</vt:i4>
      </vt:variant>
      <vt:variant>
        <vt:lpstr>Intervalos Nomeados</vt:lpstr>
      </vt:variant>
      <vt:variant>
        <vt:i4>2</vt:i4>
      </vt:variant>
    </vt:vector>
  </HeadingPairs>
  <TitlesOfParts>
    <vt:vector size="37" baseType="lpstr">
      <vt:lpstr>Questão_01</vt:lpstr>
      <vt:lpstr>Questão_02</vt:lpstr>
      <vt:lpstr>Questão_03</vt:lpstr>
      <vt:lpstr>Questão_04</vt:lpstr>
      <vt:lpstr>Questão_05</vt:lpstr>
      <vt:lpstr>Questão_06</vt:lpstr>
      <vt:lpstr>Questão_07</vt:lpstr>
      <vt:lpstr>Questão_08</vt:lpstr>
      <vt:lpstr>Questão_09</vt:lpstr>
      <vt:lpstr>Questão_10</vt:lpstr>
      <vt:lpstr>Custo</vt:lpstr>
      <vt:lpstr>Questão_11</vt:lpstr>
      <vt:lpstr>Questão_12</vt:lpstr>
      <vt:lpstr>Questão_13</vt:lpstr>
      <vt:lpstr>Questão_14</vt:lpstr>
      <vt:lpstr>Questão_15</vt:lpstr>
      <vt:lpstr>Questão_16</vt:lpstr>
      <vt:lpstr>Questão_17</vt:lpstr>
      <vt:lpstr>Questão_18</vt:lpstr>
      <vt:lpstr>Questão_19</vt:lpstr>
      <vt:lpstr>Questão_20</vt:lpstr>
      <vt:lpstr>Questão_21</vt:lpstr>
      <vt:lpstr>Questão_22</vt:lpstr>
      <vt:lpstr>Questão_23</vt:lpstr>
      <vt:lpstr>Questão_24</vt:lpstr>
      <vt:lpstr>Questão_25</vt:lpstr>
      <vt:lpstr>Filial A</vt:lpstr>
      <vt:lpstr>Filial B</vt:lpstr>
      <vt:lpstr>Filial C</vt:lpstr>
      <vt:lpstr>Questão_26</vt:lpstr>
      <vt:lpstr>Questão_27</vt:lpstr>
      <vt:lpstr>Questão_28</vt:lpstr>
      <vt:lpstr>Questão_29</vt:lpstr>
      <vt:lpstr>Questão_30</vt:lpstr>
      <vt:lpstr>Resumo</vt:lpstr>
      <vt:lpstr>Questão_24!_411</vt:lpstr>
      <vt:lpstr>Questão_17!cursos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admin</cp:lastModifiedBy>
  <dcterms:created xsi:type="dcterms:W3CDTF">2009-07-10T21:03:37Z</dcterms:created>
  <dcterms:modified xsi:type="dcterms:W3CDTF">2017-04-12T22:43:56Z</dcterms:modified>
</cp:coreProperties>
</file>